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920" yWindow="375" windowWidth="15135" windowHeight="9120" tabRatio="903" activeTab="0"/>
  </bookViews>
  <sheets>
    <sheet name="ProjectInfo" sheetId="1" r:id="rId1"/>
    <sheet name="ProjectBudget" sheetId="2" r:id="rId2"/>
    <sheet name="Specimen_info (BOLD)" sheetId="3" r:id="rId3"/>
    <sheet name="SAMPLE" sheetId="4" r:id="rId4"/>
    <sheet name="DNA" sheetId="5" r:id="rId5"/>
    <sheet name="PCR_Protocol-Profile" sheetId="6" r:id="rId6"/>
    <sheet name="PCR" sheetId="7" r:id="rId7"/>
    <sheet name="PCR_cleanup" sheetId="8" r:id="rId8"/>
    <sheet name="SEQ" sheetId="9" r:id="rId9"/>
    <sheet name="SEQ_protocol" sheetId="10" r:id="rId10"/>
    <sheet name="Primers" sheetId="11" r:id="rId11"/>
    <sheet name="Markers" sheetId="12" r:id="rId12"/>
    <sheet name="Protocol" sheetId="13" r:id="rId13"/>
    <sheet name="tmp" sheetId="14" r:id="rId14"/>
  </sheets>
  <definedNames/>
  <calcPr fullCalcOnLoad="1"/>
</workbook>
</file>

<file path=xl/sharedStrings.xml><?xml version="1.0" encoding="utf-8"?>
<sst xmlns="http://schemas.openxmlformats.org/spreadsheetml/2006/main" count="432" uniqueCount="303">
  <si>
    <t>Master Mix preparation</t>
  </si>
  <si>
    <t xml:space="preserve">reactions of </t>
  </si>
  <si>
    <t>µl</t>
  </si>
  <si>
    <t>PCR Buffer</t>
  </si>
  <si>
    <t>(10x)</t>
  </si>
  <si>
    <t>mM</t>
  </si>
  <si>
    <t>PCR profile</t>
  </si>
  <si>
    <t>Cycles</t>
  </si>
  <si>
    <t>dNTP</t>
  </si>
  <si>
    <t>°C</t>
  </si>
  <si>
    <t>min</t>
  </si>
  <si>
    <t>µM</t>
  </si>
  <si>
    <t>sec</t>
  </si>
  <si>
    <t>units/µl</t>
  </si>
  <si>
    <t>Units/µl</t>
  </si>
  <si>
    <t>MQ H2O</t>
  </si>
  <si>
    <t>µl DNA/reaction</t>
  </si>
  <si>
    <t>Remarks</t>
  </si>
  <si>
    <t>PCR</t>
  </si>
  <si>
    <t>1/8 dilution</t>
  </si>
  <si>
    <t>Template DNA: see template quantity</t>
  </si>
  <si>
    <t>Water</t>
  </si>
  <si>
    <t>Total</t>
  </si>
  <si>
    <t>Ready Reaction Premix:</t>
  </si>
  <si>
    <t>BigDye Sequencing Buffer (5x):</t>
  </si>
  <si>
    <t>Primer (20 pmol/µl):</t>
  </si>
  <si>
    <t>Gene</t>
  </si>
  <si>
    <t>Primer name</t>
  </si>
  <si>
    <t>LCOX1_vert</t>
  </si>
  <si>
    <t>HCOX1_fish</t>
  </si>
  <si>
    <t>Promotor(s):</t>
  </si>
  <si>
    <t>Name</t>
  </si>
  <si>
    <t>Project title:</t>
  </si>
  <si>
    <t>Operators:</t>
  </si>
  <si>
    <t>Project acronym:</t>
  </si>
  <si>
    <t>Start Date:</t>
  </si>
  <si>
    <t>End Date:</t>
  </si>
  <si>
    <t>GFX</t>
  </si>
  <si>
    <t>SEQ</t>
  </si>
  <si>
    <t>Project type:</t>
  </si>
  <si>
    <t>COX1</t>
  </si>
  <si>
    <t>Reverse-primer</t>
  </si>
  <si>
    <t>Forward-primer</t>
  </si>
  <si>
    <t>MgCl2 (mM)</t>
  </si>
  <si>
    <t>dNTP (mM)</t>
  </si>
  <si>
    <t>F-primer (µM)</t>
  </si>
  <si>
    <t>R-primer (µM)</t>
  </si>
  <si>
    <t>Taq (u/µl)</t>
  </si>
  <si>
    <t>Marker info</t>
  </si>
  <si>
    <t>PCR protocol</t>
  </si>
  <si>
    <t>3 min</t>
  </si>
  <si>
    <t>45sec</t>
  </si>
  <si>
    <t>Dena</t>
  </si>
  <si>
    <t>Anaeling</t>
  </si>
  <si>
    <t>extention</t>
  </si>
  <si>
    <t>extension</t>
  </si>
  <si>
    <t>72°C</t>
  </si>
  <si>
    <t>cycles</t>
  </si>
  <si>
    <t>Cost</t>
  </si>
  <si>
    <t>Protocol</t>
  </si>
  <si>
    <t>1x</t>
  </si>
  <si>
    <t>EDTA (125 mM)</t>
  </si>
  <si>
    <t>NaAc (3M)</t>
  </si>
  <si>
    <t>Ethanol (95%)</t>
  </si>
  <si>
    <t>Master mix</t>
  </si>
  <si>
    <t>samples</t>
  </si>
  <si>
    <t>Precipitation</t>
  </si>
  <si>
    <t>Nucleo</t>
  </si>
  <si>
    <t>Invitek</t>
  </si>
  <si>
    <t>EZNA</t>
  </si>
  <si>
    <t>DNA extraction</t>
  </si>
  <si>
    <t>Protocol code</t>
  </si>
  <si>
    <t>Invisorb</t>
  </si>
  <si>
    <t>Product</t>
  </si>
  <si>
    <t>Invisorb Spin Tissue Mini Kit</t>
  </si>
  <si>
    <t>Product ref</t>
  </si>
  <si>
    <t>Producer</t>
  </si>
  <si>
    <t>OMEGA bio-tek</t>
  </si>
  <si>
    <t>E.Z.N.A Tissue DNA Kit</t>
  </si>
  <si>
    <t>D3396-00</t>
  </si>
  <si>
    <t>Macherey-Nagel</t>
  </si>
  <si>
    <t>NucleoSpin Tissue</t>
  </si>
  <si>
    <t>740 952.250</t>
  </si>
  <si>
    <t>QIAamp</t>
  </si>
  <si>
    <t>QIAGEN</t>
  </si>
  <si>
    <t>QIAamp DNA mini Kit</t>
  </si>
  <si>
    <t>institute</t>
  </si>
  <si>
    <t>Sum</t>
  </si>
  <si>
    <t>Primers</t>
  </si>
  <si>
    <t>#</t>
  </si>
  <si>
    <t>price</t>
  </si>
  <si>
    <t>total</t>
  </si>
  <si>
    <t>Total budget</t>
  </si>
  <si>
    <t>Various costs</t>
  </si>
  <si>
    <t>PART:</t>
  </si>
  <si>
    <t>52°C</t>
  </si>
  <si>
    <t>94°C</t>
  </si>
  <si>
    <t>Sequence</t>
  </si>
  <si>
    <t>Reference</t>
  </si>
  <si>
    <t>Comment</t>
  </si>
  <si>
    <t>Type</t>
  </si>
  <si>
    <t>direction</t>
  </si>
  <si>
    <t>ORDER</t>
  </si>
  <si>
    <t>Price</t>
  </si>
  <si>
    <t>Sample_ID</t>
  </si>
  <si>
    <t>Field_ID</t>
  </si>
  <si>
    <t>Specimen identier (BOLD format)</t>
  </si>
  <si>
    <t>Museum_voucher_ID</t>
  </si>
  <si>
    <t>Collection_Code</t>
  </si>
  <si>
    <t>Institution_storing</t>
  </si>
  <si>
    <t>Sample_Donor</t>
  </si>
  <si>
    <t>Donor_Email</t>
  </si>
  <si>
    <t>Specimen taxonomy (BOLD format)</t>
  </si>
  <si>
    <t>Phylum</t>
  </si>
  <si>
    <t>Class</t>
  </si>
  <si>
    <t>Order</t>
  </si>
  <si>
    <t>Family</t>
  </si>
  <si>
    <t>Subfamily</t>
  </si>
  <si>
    <t>Genus</t>
  </si>
  <si>
    <t>Species</t>
  </si>
  <si>
    <t>Identifier</t>
  </si>
  <si>
    <t>Identifier_Email</t>
  </si>
  <si>
    <t>Identifier_Institution</t>
  </si>
  <si>
    <t>Sample_ID_Jemu</t>
  </si>
  <si>
    <t>Sample_2Dbarcode</t>
  </si>
  <si>
    <t>Sample_protocol</t>
  </si>
  <si>
    <t>Sample_type</t>
  </si>
  <si>
    <t>Sample_description</t>
  </si>
  <si>
    <t>DNA_Extraction_ID</t>
  </si>
  <si>
    <t>DNA_Sample_ID</t>
  </si>
  <si>
    <t>DNA_2Dbarcode</t>
  </si>
  <si>
    <t>DNA_Concentration</t>
  </si>
  <si>
    <t>DNA_Quality</t>
  </si>
  <si>
    <t>Additional DNA Extraction Info</t>
  </si>
  <si>
    <t>digestion time</t>
  </si>
  <si>
    <t>digestion volume (µl)</t>
  </si>
  <si>
    <t>elution volume (µl)</t>
  </si>
  <si>
    <t>operator</t>
  </si>
  <si>
    <t>Jemu database fields tblDNA</t>
  </si>
  <si>
    <t>SampleInfo (Jemu database fields tblSample)</t>
  </si>
  <si>
    <t>DNA_Sample_nr</t>
  </si>
  <si>
    <t>PCR_ID</t>
  </si>
  <si>
    <t>PCR_Sample_nr</t>
  </si>
  <si>
    <t>PCR_Sample_ID</t>
  </si>
  <si>
    <t>PCR_Fprimer</t>
  </si>
  <si>
    <t>PCR_Rprimer</t>
  </si>
  <si>
    <t>PCR_result</t>
  </si>
  <si>
    <t>PCR_result_quality</t>
  </si>
  <si>
    <t>PCR_result_comment</t>
  </si>
  <si>
    <t>PCR_product_position</t>
  </si>
  <si>
    <t>PCR_protocol_ID</t>
  </si>
  <si>
    <t>PCR_profile_ID</t>
  </si>
  <si>
    <t>PCR_volume</t>
  </si>
  <si>
    <t>Jemu database fields tblPCR</t>
  </si>
  <si>
    <t>PCR_initial_denaturation</t>
  </si>
  <si>
    <t>PCR_denaturation</t>
  </si>
  <si>
    <t>PCR_annealing</t>
  </si>
  <si>
    <t>PCR_elongation</t>
  </si>
  <si>
    <t>PCR_final_elongation</t>
  </si>
  <si>
    <t>PCR_Cycles</t>
  </si>
  <si>
    <t>primerF</t>
  </si>
  <si>
    <t>primerR</t>
  </si>
  <si>
    <t>PCR_buffer</t>
  </si>
  <si>
    <t>PCR_MgCl2</t>
  </si>
  <si>
    <t>PCR_dNTP</t>
  </si>
  <si>
    <t>PCR_primerF</t>
  </si>
  <si>
    <t>PCR_primerR</t>
  </si>
  <si>
    <t>PCR_taq</t>
  </si>
  <si>
    <t>PCR_kit</t>
  </si>
  <si>
    <t>Jemu database fields tblPCR_protocol</t>
  </si>
  <si>
    <t>Jemu database fields tblPCR_profile</t>
  </si>
  <si>
    <t>Qiagen</t>
  </si>
  <si>
    <t>PCR_profile_COX1_default</t>
  </si>
  <si>
    <t>94 °C - 3 min</t>
  </si>
  <si>
    <t>94 °C - 45 sec</t>
  </si>
  <si>
    <t>50 °C - 45 sec</t>
  </si>
  <si>
    <t>72 °C - 45 sec</t>
  </si>
  <si>
    <t>72 °C - 7 min</t>
  </si>
  <si>
    <t>x times</t>
  </si>
  <si>
    <t>Collectors</t>
  </si>
  <si>
    <t>Collection_Date</t>
  </si>
  <si>
    <t>Continent_Ocean</t>
  </si>
  <si>
    <t>Country</t>
  </si>
  <si>
    <t>State_Province</t>
  </si>
  <si>
    <t>Region</t>
  </si>
  <si>
    <t>Sector</t>
  </si>
  <si>
    <t>Exact_Site</t>
  </si>
  <si>
    <t>Latitude</t>
  </si>
  <si>
    <t>Longitude</t>
  </si>
  <si>
    <t>Elevation</t>
  </si>
  <si>
    <t>Specimen Collection data (BOLD format)</t>
  </si>
  <si>
    <t>1 or 0</t>
  </si>
  <si>
    <t xml:space="preserve">position in pcr plate </t>
  </si>
  <si>
    <t>ng/µl</t>
  </si>
  <si>
    <t>260/280</t>
  </si>
  <si>
    <t>Tissue</t>
  </si>
  <si>
    <t>elution</t>
  </si>
  <si>
    <t>DNA_template</t>
  </si>
  <si>
    <t>PCR_profile_COX1_52T_30S_40C</t>
  </si>
  <si>
    <t>72 °C - 30 sec</t>
  </si>
  <si>
    <t>52 °C - 30 sec</t>
  </si>
  <si>
    <t>94 °C - 30 sec</t>
  </si>
  <si>
    <t>copy info from DNA tab (not for database)</t>
  </si>
  <si>
    <t>copy from PCR tab for your own info (not to database)</t>
  </si>
  <si>
    <t>Cleanup_ID</t>
  </si>
  <si>
    <t>Clean_Sample_nr</t>
  </si>
  <si>
    <t>Clean_Sample_ID</t>
  </si>
  <si>
    <t>Clean_protocol</t>
  </si>
  <si>
    <t>Clean_elution</t>
  </si>
  <si>
    <t>Clean_volume</t>
  </si>
  <si>
    <t>H2O</t>
  </si>
  <si>
    <t>PCR results</t>
  </si>
  <si>
    <t>run</t>
  </si>
  <si>
    <t>position</t>
  </si>
  <si>
    <t>picture</t>
  </si>
  <si>
    <t>SEQUENCING Protocol Default</t>
  </si>
  <si>
    <t>copy from cleanup tab for your own info (not to database)</t>
  </si>
  <si>
    <t>SEQ_ID</t>
  </si>
  <si>
    <t>Seq_GUID</t>
  </si>
  <si>
    <t>Well</t>
  </si>
  <si>
    <t>Sample Name</t>
  </si>
  <si>
    <t>SEQ_filename</t>
  </si>
  <si>
    <t>SEQ_protocol</t>
  </si>
  <si>
    <t>primer</t>
  </si>
  <si>
    <t>sample ID</t>
  </si>
  <si>
    <t>= specimen</t>
  </si>
  <si>
    <t>SEQ_template</t>
  </si>
  <si>
    <t>.ab1</t>
  </si>
  <si>
    <t>SEQ_Sample_nr</t>
  </si>
  <si>
    <t>PCR_protocol_COX1_0.2</t>
  </si>
  <si>
    <t>PCR_protocol_COX1_0.4</t>
  </si>
  <si>
    <t>PCR_protocol_COX1_0.1</t>
  </si>
  <si>
    <t>PCR_profile_COX1_50T_30S_40C</t>
  </si>
  <si>
    <t>50 °C - 30 sec</t>
  </si>
  <si>
    <t>DNA_position</t>
  </si>
  <si>
    <t>A1</t>
  </si>
  <si>
    <t>DNA_Rack_ID</t>
  </si>
  <si>
    <t>DNA_comment</t>
  </si>
  <si>
    <t>Storage_rack</t>
  </si>
  <si>
    <t>Storage_position</t>
  </si>
  <si>
    <t>DNA_concentration</t>
  </si>
  <si>
    <t>PCR_profile_COX1_52T_45S_40C</t>
  </si>
  <si>
    <t>52 °C - 45 sec</t>
  </si>
  <si>
    <t>PCR_Well</t>
  </si>
  <si>
    <t>Sample_nr</t>
  </si>
  <si>
    <t>DNA_image_ID</t>
  </si>
  <si>
    <t>DNA_image_position</t>
  </si>
  <si>
    <t>DNA_size</t>
  </si>
  <si>
    <t>bp</t>
  </si>
  <si>
    <t>Inst_Fridge_Drawer_Box</t>
  </si>
  <si>
    <t>col date</t>
  </si>
  <si>
    <t>Primer (2 µM):</t>
  </si>
  <si>
    <t>DNA concentration</t>
  </si>
  <si>
    <t>DNA Quality</t>
  </si>
  <si>
    <t>60/280</t>
  </si>
  <si>
    <t>94 °C - 5 min</t>
  </si>
  <si>
    <t>94 °C - 40 sec</t>
  </si>
  <si>
    <t>72 °C - 60 sec</t>
  </si>
  <si>
    <t>4+4+32</t>
  </si>
  <si>
    <t>PCR_profile_RAG_63-60-55_60S_40C</t>
  </si>
  <si>
    <t>result</t>
  </si>
  <si>
    <t>DNAeasy</t>
  </si>
  <si>
    <t>dilution factor</t>
  </si>
  <si>
    <t>x</t>
  </si>
  <si>
    <t>in stock</t>
  </si>
  <si>
    <t>in working</t>
  </si>
  <si>
    <t>DNA to add</t>
  </si>
  <si>
    <t>µl in 25µl sol</t>
  </si>
  <si>
    <t>Q sol</t>
  </si>
  <si>
    <t xml:space="preserve">Q sol </t>
  </si>
  <si>
    <t>(5x)</t>
  </si>
  <si>
    <t>Manifold</t>
  </si>
  <si>
    <t>PLATINUM-Final concentrations</t>
  </si>
  <si>
    <t>MgCl2 PLATINUM</t>
  </si>
  <si>
    <t>Taq PLATINUM</t>
  </si>
  <si>
    <t>mg/ml</t>
  </si>
  <si>
    <t>MgCl PLATINUM</t>
  </si>
  <si>
    <t>Primer1= LF1</t>
  </si>
  <si>
    <t>Primer2=LR1</t>
  </si>
  <si>
    <t>Platinum</t>
  </si>
  <si>
    <t>94 °C - 2 min</t>
  </si>
  <si>
    <t>40</t>
  </si>
  <si>
    <t>pause</t>
  </si>
  <si>
    <t>RPPCR</t>
  </si>
  <si>
    <t>PCR_protocol_COX1_0.4_Platinum</t>
  </si>
  <si>
    <t>PCR_profile_RAG_63-60-55_60S_32C</t>
  </si>
  <si>
    <t>4cycles 63°C +4cycles 60°C +32cycles 55°C - 60 sec</t>
  </si>
  <si>
    <t>PCR_protocol_COX1_0.4_1.5Mg</t>
  </si>
  <si>
    <t>4cycles 63°C +4cycles 60°C +40cycles 55°C - 60 sec</t>
  </si>
  <si>
    <t>73 °C - 60 sec</t>
  </si>
  <si>
    <t>73 °C - 7 min</t>
  </si>
  <si>
    <t>4+4+40</t>
  </si>
  <si>
    <t>RPPCR_50T_20C</t>
  </si>
  <si>
    <t>94 °C - 4 sec</t>
  </si>
  <si>
    <t>50 °C - 4 sec</t>
  </si>
  <si>
    <t>72 °C - 40 sec</t>
  </si>
  <si>
    <t>PCR_profile_COX1_52T_45-60S_40C</t>
  </si>
  <si>
    <t>PCR_profile_COX1_48T_30S_40C</t>
  </si>
  <si>
    <t>48 °C - 30 sec</t>
  </si>
  <si>
    <t>per sample:</t>
  </si>
  <si>
    <t>BSA</t>
  </si>
  <si>
    <t>µg/µl</t>
  </si>
  <si>
    <t>Section: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</si>
</sst>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\ &quot;€&quot;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sz val="10"/>
      <name val="Courier New"/>
      <family val="3"/>
    </font>
    <font>
      <sz val="8"/>
      <color indexed="23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8"/>
      <color indexed="22"/>
      <name val="Arial"/>
      <family val="2"/>
    </font>
    <font>
      <b/>
      <sz val="8"/>
      <color indexed="22"/>
      <name val="Arial"/>
      <family val="2"/>
    </font>
    <font>
      <b/>
      <sz val="12"/>
      <name val="Arial"/>
      <family val="2"/>
    </font>
    <font>
      <sz val="12"/>
      <color indexed="23"/>
      <name val="Arial"/>
      <family val="2"/>
    </font>
    <font>
      <sz val="10"/>
      <color indexed="23"/>
      <name val="Arial"/>
      <family val="2"/>
    </font>
    <font>
      <b/>
      <sz val="10"/>
      <color indexed="10"/>
      <name val="Arial"/>
      <family val="2"/>
    </font>
    <font>
      <sz val="10"/>
      <name val="GraphPalatino-Roman"/>
      <family val="0"/>
    </font>
    <font>
      <i/>
      <sz val="10"/>
      <name val="Arial"/>
      <family val="2"/>
    </font>
    <font>
      <sz val="9"/>
      <color indexed="63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medium"/>
      <right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medium"/>
      <top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1" fontId="5" fillId="33" borderId="11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8" fillId="0" borderId="0" xfId="57" applyFont="1" applyFill="1" applyBorder="1" applyAlignment="1">
      <alignment/>
      <protection/>
    </xf>
    <xf numFmtId="0" fontId="8" fillId="0" borderId="0" xfId="57" applyFont="1" applyFill="1" applyBorder="1" applyAlignment="1">
      <alignment horizontal="left"/>
      <protection/>
    </xf>
    <xf numFmtId="0" fontId="3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33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7" fillId="33" borderId="17" xfId="57" applyFont="1" applyFill="1" applyBorder="1" applyAlignment="1">
      <alignment horizontal="center"/>
      <protection/>
    </xf>
    <xf numFmtId="0" fontId="7" fillId="33" borderId="18" xfId="57" applyFont="1" applyFill="1" applyBorder="1" applyAlignment="1">
      <alignment horizontal="center"/>
      <protection/>
    </xf>
    <xf numFmtId="0" fontId="3" fillId="0" borderId="19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 wrapText="1"/>
    </xf>
    <xf numFmtId="14" fontId="0" fillId="0" borderId="11" xfId="0" applyNumberFormat="1" applyBorder="1" applyAlignment="1">
      <alignment horizontal="left" wrapText="1"/>
    </xf>
    <xf numFmtId="0" fontId="3" fillId="0" borderId="20" xfId="0" applyFont="1" applyBorder="1" applyAlignment="1">
      <alignment/>
    </xf>
    <xf numFmtId="14" fontId="0" fillId="0" borderId="21" xfId="0" applyNumberFormat="1" applyBorder="1" applyAlignment="1">
      <alignment horizontal="left" wrapText="1"/>
    </xf>
    <xf numFmtId="164" fontId="0" fillId="0" borderId="0" xfId="0" applyNumberFormat="1" applyAlignment="1" applyProtection="1">
      <alignment horizontal="center"/>
      <protection locked="0"/>
    </xf>
    <xf numFmtId="0" fontId="3" fillId="0" borderId="22" xfId="0" applyFont="1" applyBorder="1" applyAlignment="1">
      <alignment/>
    </xf>
    <xf numFmtId="0" fontId="3" fillId="0" borderId="22" xfId="0" applyFont="1" applyBorder="1" applyAlignment="1">
      <alignment horizontal="center"/>
    </xf>
    <xf numFmtId="164" fontId="3" fillId="0" borderId="22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33" borderId="0" xfId="0" applyFont="1" applyFill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7" fillId="33" borderId="18" xfId="57" applyNumberFormat="1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7" fillId="34" borderId="17" xfId="57" applyFont="1" applyFill="1" applyBorder="1" applyAlignment="1">
      <alignment horizontal="center"/>
      <protection/>
    </xf>
    <xf numFmtId="0" fontId="7" fillId="35" borderId="25" xfId="57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164" fontId="5" fillId="34" borderId="21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4" fontId="6" fillId="33" borderId="26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5" borderId="25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2" fontId="5" fillId="35" borderId="17" xfId="0" applyNumberFormat="1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7" xfId="0" applyNumberFormat="1" applyFont="1" applyFill="1" applyBorder="1" applyAlignment="1" quotePrefix="1">
      <alignment horizontal="center"/>
    </xf>
    <xf numFmtId="0" fontId="5" fillId="33" borderId="18" xfId="0" applyNumberFormat="1" applyFont="1" applyFill="1" applyBorder="1" applyAlignment="1" quotePrefix="1">
      <alignment horizontal="center"/>
    </xf>
    <xf numFmtId="0" fontId="5" fillId="36" borderId="25" xfId="0" applyNumberFormat="1" applyFont="1" applyFill="1" applyBorder="1" applyAlignment="1" quotePrefix="1">
      <alignment horizontal="left"/>
    </xf>
    <xf numFmtId="0" fontId="5" fillId="33" borderId="27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5" borderId="27" xfId="0" applyFont="1" applyFill="1" applyBorder="1" applyAlignment="1">
      <alignment/>
    </xf>
    <xf numFmtId="0" fontId="7" fillId="33" borderId="17" xfId="57" applyNumberFormat="1" applyFont="1" applyFill="1" applyBorder="1" applyAlignment="1">
      <alignment horizontal="left"/>
      <protection/>
    </xf>
    <xf numFmtId="0" fontId="7" fillId="33" borderId="17" xfId="57" applyFont="1" applyFill="1" applyBorder="1" applyAlignment="1">
      <alignment horizontal="left"/>
      <protection/>
    </xf>
    <xf numFmtId="0" fontId="5" fillId="37" borderId="17" xfId="0" applyFont="1" applyFill="1" applyBorder="1" applyAlignment="1">
      <alignment horizontal="center"/>
    </xf>
    <xf numFmtId="164" fontId="6" fillId="33" borderId="28" xfId="0" applyNumberFormat="1" applyFont="1" applyFill="1" applyBorder="1" applyAlignment="1">
      <alignment horizontal="center"/>
    </xf>
    <xf numFmtId="0" fontId="5" fillId="35" borderId="29" xfId="0" applyFont="1" applyFill="1" applyBorder="1" applyAlignment="1">
      <alignment horizontal="center"/>
    </xf>
    <xf numFmtId="0" fontId="2" fillId="0" borderId="0" xfId="0" applyNumberFormat="1" applyFont="1" applyAlignment="1" quotePrefix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5" fillId="34" borderId="30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8" borderId="25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9" borderId="18" xfId="0" applyFont="1" applyFill="1" applyBorder="1" applyAlignment="1">
      <alignment horizontal="center"/>
    </xf>
    <xf numFmtId="0" fontId="6" fillId="0" borderId="0" xfId="0" applyFont="1" applyFill="1" applyBorder="1" applyAlignment="1" quotePrefix="1">
      <alignment horizontal="center" vertical="center"/>
    </xf>
    <xf numFmtId="0" fontId="2" fillId="35" borderId="17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8" fillId="0" borderId="0" xfId="56" applyFont="1" applyFill="1" applyBorder="1" applyAlignment="1">
      <alignment wrapText="1"/>
      <protection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7" fillId="33" borderId="32" xfId="57" applyFont="1" applyFill="1" applyBorder="1" applyAlignment="1">
      <alignment horizontal="center"/>
      <protection/>
    </xf>
    <xf numFmtId="0" fontId="17" fillId="0" borderId="10" xfId="0" applyFont="1" applyBorder="1" applyAlignment="1">
      <alignment/>
    </xf>
    <xf numFmtId="0" fontId="17" fillId="0" borderId="0" xfId="0" applyFont="1" applyBorder="1" applyAlignment="1">
      <alignment/>
    </xf>
    <xf numFmtId="2" fontId="17" fillId="0" borderId="10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2" fontId="17" fillId="0" borderId="11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1" fontId="18" fillId="0" borderId="11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2" fontId="5" fillId="0" borderId="0" xfId="0" applyNumberFormat="1" applyFont="1" applyFill="1" applyBorder="1" applyAlignment="1" applyProtection="1">
      <alignment/>
      <protection locked="0"/>
    </xf>
    <xf numFmtId="2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0" fontId="8" fillId="0" borderId="0" xfId="56" applyFont="1" applyFill="1" applyBorder="1" applyAlignment="1" quotePrefix="1">
      <alignment wrapText="1"/>
      <protection/>
    </xf>
    <xf numFmtId="0" fontId="6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8" fillId="0" borderId="0" xfId="57" applyNumberFormat="1" applyFont="1" applyFill="1" applyBorder="1" applyAlignment="1">
      <alignment horizontal="center"/>
      <protection/>
    </xf>
    <xf numFmtId="0" fontId="8" fillId="0" borderId="0" xfId="57" applyNumberFormat="1" applyFont="1" applyFill="1" applyBorder="1" applyAlignment="1">
      <alignment horizontal="left"/>
      <protection/>
    </xf>
    <xf numFmtId="0" fontId="6" fillId="0" borderId="0" xfId="0" applyFont="1" applyFill="1" applyBorder="1" applyAlignment="1">
      <alignment horizontal="left" vertical="center"/>
    </xf>
    <xf numFmtId="0" fontId="2" fillId="33" borderId="36" xfId="0" applyFont="1" applyFill="1" applyBorder="1" applyAlignment="1">
      <alignment horizontal="center"/>
    </xf>
    <xf numFmtId="0" fontId="6" fillId="33" borderId="37" xfId="0" applyFont="1" applyFill="1" applyBorder="1" applyAlignment="1">
      <alignment horizontal="center"/>
    </xf>
    <xf numFmtId="0" fontId="2" fillId="38" borderId="36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9" borderId="38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6" fillId="33" borderId="40" xfId="0" applyFont="1" applyFill="1" applyBorder="1" applyAlignment="1">
      <alignment horizontal="center"/>
    </xf>
    <xf numFmtId="0" fontId="6" fillId="33" borderId="4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40" borderId="24" xfId="0" applyFont="1" applyFill="1" applyBorder="1" applyAlignment="1">
      <alignment horizontal="center"/>
    </xf>
    <xf numFmtId="0" fontId="5" fillId="40" borderId="21" xfId="0" applyFont="1" applyFill="1" applyBorder="1" applyAlignment="1">
      <alignment horizontal="center"/>
    </xf>
    <xf numFmtId="0" fontId="2" fillId="40" borderId="23" xfId="0" applyFont="1" applyFill="1" applyBorder="1" applyAlignment="1">
      <alignment horizontal="center"/>
    </xf>
    <xf numFmtId="0" fontId="5" fillId="40" borderId="42" xfId="0" applyFont="1" applyFill="1" applyBorder="1" applyAlignment="1">
      <alignment horizontal="center"/>
    </xf>
    <xf numFmtId="2" fontId="5" fillId="35" borderId="32" xfId="0" applyNumberFormat="1" applyFont="1" applyFill="1" applyBorder="1" applyAlignment="1">
      <alignment horizontal="center"/>
    </xf>
    <xf numFmtId="0" fontId="2" fillId="40" borderId="19" xfId="0" applyFont="1" applyFill="1" applyBorder="1" applyAlignment="1">
      <alignment horizontal="center"/>
    </xf>
    <xf numFmtId="0" fontId="5" fillId="40" borderId="2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5" fillId="34" borderId="25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0" fontId="3" fillId="34" borderId="43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center"/>
    </xf>
    <xf numFmtId="0" fontId="5" fillId="33" borderId="44" xfId="0" applyFont="1" applyFill="1" applyBorder="1" applyAlignment="1">
      <alignment horizontal="center"/>
    </xf>
    <xf numFmtId="0" fontId="2" fillId="37" borderId="36" xfId="0" applyFont="1" applyFill="1" applyBorder="1" applyAlignment="1">
      <alignment horizontal="center"/>
    </xf>
    <xf numFmtId="0" fontId="2" fillId="38" borderId="38" xfId="0" applyFont="1" applyFill="1" applyBorder="1" applyAlignment="1">
      <alignment horizontal="center"/>
    </xf>
    <xf numFmtId="0" fontId="2" fillId="41" borderId="38" xfId="0" applyFont="1" applyFill="1" applyBorder="1" applyAlignment="1">
      <alignment horizontal="center"/>
    </xf>
    <xf numFmtId="0" fontId="2" fillId="36" borderId="38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5" fillId="35" borderId="36" xfId="0" applyFont="1" applyFill="1" applyBorder="1" applyAlignment="1">
      <alignment horizontal="center"/>
    </xf>
    <xf numFmtId="0" fontId="5" fillId="35" borderId="45" xfId="0" applyFont="1" applyFill="1" applyBorder="1" applyAlignment="1">
      <alignment horizontal="center"/>
    </xf>
    <xf numFmtId="0" fontId="5" fillId="35" borderId="38" xfId="0" applyFont="1" applyFill="1" applyBorder="1" applyAlignment="1">
      <alignment horizontal="center"/>
    </xf>
    <xf numFmtId="2" fontId="5" fillId="35" borderId="38" xfId="0" applyNumberFormat="1" applyFont="1" applyFill="1" applyBorder="1" applyAlignment="1">
      <alignment horizontal="center"/>
    </xf>
    <xf numFmtId="2" fontId="5" fillId="35" borderId="4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5" fillId="33" borderId="38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5" fillId="34" borderId="43" xfId="0" applyFont="1" applyFill="1" applyBorder="1" applyAlignment="1">
      <alignment horizontal="center"/>
    </xf>
    <xf numFmtId="0" fontId="5" fillId="37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42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55" applyFont="1" applyBorder="1" applyAlignment="1">
      <alignment wrapText="1"/>
      <protection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20" fillId="40" borderId="0" xfId="0" applyFont="1" applyFill="1" applyBorder="1" applyAlignment="1">
      <alignment/>
    </xf>
    <xf numFmtId="0" fontId="19" fillId="4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2" fontId="19" fillId="0" borderId="0" xfId="0" applyNumberFormat="1" applyFont="1" applyFill="1" applyBorder="1" applyAlignment="1" applyProtection="1">
      <alignment/>
      <protection locked="0"/>
    </xf>
    <xf numFmtId="0" fontId="20" fillId="0" borderId="0" xfId="0" applyFont="1" applyFill="1" applyBorder="1" applyAlignment="1">
      <alignment/>
    </xf>
    <xf numFmtId="0" fontId="19" fillId="0" borderId="0" xfId="0" applyFont="1" applyFill="1" applyBorder="1" applyAlignment="1" applyProtection="1">
      <alignment/>
      <protection locked="0"/>
    </xf>
    <xf numFmtId="2" fontId="15" fillId="0" borderId="0" xfId="0" applyNumberFormat="1" applyFont="1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 locked="0"/>
    </xf>
    <xf numFmtId="0" fontId="3" fillId="0" borderId="19" xfId="0" applyFont="1" applyBorder="1" applyAlignment="1">
      <alignment horizontal="centerContinuous"/>
    </xf>
    <xf numFmtId="0" fontId="3" fillId="0" borderId="23" xfId="0" applyFont="1" applyBorder="1" applyAlignment="1">
      <alignment horizontal="centerContinuous"/>
    </xf>
    <xf numFmtId="0" fontId="3" fillId="0" borderId="24" xfId="0" applyFont="1" applyBorder="1" applyAlignment="1">
      <alignment horizontal="centerContinuous"/>
    </xf>
    <xf numFmtId="0" fontId="21" fillId="40" borderId="10" xfId="0" applyFont="1" applyFill="1" applyBorder="1" applyAlignment="1">
      <alignment/>
    </xf>
    <xf numFmtId="0" fontId="21" fillId="40" borderId="0" xfId="0" applyFont="1" applyFill="1" applyBorder="1" applyAlignment="1">
      <alignment/>
    </xf>
    <xf numFmtId="0" fontId="21" fillId="40" borderId="11" xfId="0" applyFont="1" applyFill="1" applyBorder="1" applyAlignment="1">
      <alignment/>
    </xf>
    <xf numFmtId="0" fontId="21" fillId="40" borderId="10" xfId="0" applyFont="1" applyFill="1" applyBorder="1" applyAlignment="1">
      <alignment horizontal="left"/>
    </xf>
    <xf numFmtId="0" fontId="21" fillId="40" borderId="0" xfId="0" applyFont="1" applyFill="1" applyBorder="1" applyAlignment="1">
      <alignment horizontal="left"/>
    </xf>
    <xf numFmtId="0" fontId="3" fillId="40" borderId="27" xfId="0" applyFont="1" applyFill="1" applyBorder="1" applyAlignment="1" applyProtection="1">
      <alignment/>
      <protection locked="0"/>
    </xf>
    <xf numFmtId="0" fontId="0" fillId="0" borderId="0" xfId="55" applyFont="1" applyBorder="1" applyAlignment="1">
      <alignment/>
      <protection/>
    </xf>
    <xf numFmtId="0" fontId="0" fillId="0" borderId="0" xfId="55" applyFont="1" applyBorder="1" applyAlignment="1">
      <alignment horizontal="left"/>
      <protection/>
    </xf>
    <xf numFmtId="0" fontId="21" fillId="40" borderId="21" xfId="0" applyFont="1" applyFill="1" applyBorder="1" applyAlignment="1">
      <alignment/>
    </xf>
    <xf numFmtId="2" fontId="3" fillId="40" borderId="46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55" applyFont="1" applyBorder="1" applyAlignment="1">
      <alignment horizontal="center"/>
      <protection/>
    </xf>
    <xf numFmtId="2" fontId="3" fillId="40" borderId="10" xfId="0" applyNumberFormat="1" applyFont="1" applyFill="1" applyBorder="1" applyAlignment="1" applyProtection="1">
      <alignment/>
      <protection locked="0"/>
    </xf>
    <xf numFmtId="2" fontId="22" fillId="40" borderId="10" xfId="0" applyNumberFormat="1" applyFont="1" applyFill="1" applyBorder="1" applyAlignment="1">
      <alignment/>
    </xf>
    <xf numFmtId="0" fontId="0" fillId="0" borderId="0" xfId="55" applyFont="1" applyFill="1" applyBorder="1">
      <alignment/>
      <protection/>
    </xf>
    <xf numFmtId="0" fontId="0" fillId="40" borderId="20" xfId="0" applyFont="1" applyFill="1" applyBorder="1" applyAlignment="1">
      <alignment/>
    </xf>
    <xf numFmtId="2" fontId="0" fillId="40" borderId="42" xfId="0" applyNumberFormat="1" applyFont="1" applyFill="1" applyBorder="1" applyAlignment="1">
      <alignment/>
    </xf>
    <xf numFmtId="0" fontId="0" fillId="40" borderId="42" xfId="0" applyFont="1" applyFill="1" applyBorder="1" applyAlignment="1">
      <alignment/>
    </xf>
    <xf numFmtId="0" fontId="0" fillId="40" borderId="21" xfId="0" applyFont="1" applyFill="1" applyBorder="1" applyAlignment="1">
      <alignment/>
    </xf>
    <xf numFmtId="0" fontId="3" fillId="40" borderId="19" xfId="0" applyFont="1" applyFill="1" applyBorder="1" applyAlignment="1">
      <alignment horizontal="center"/>
    </xf>
    <xf numFmtId="0" fontId="3" fillId="40" borderId="23" xfId="0" applyFont="1" applyFill="1" applyBorder="1" applyAlignment="1">
      <alignment horizontal="center"/>
    </xf>
    <xf numFmtId="0" fontId="3" fillId="40" borderId="24" xfId="0" applyFont="1" applyFill="1" applyBorder="1" applyAlignment="1">
      <alignment horizontal="center"/>
    </xf>
    <xf numFmtId="0" fontId="3" fillId="40" borderId="10" xfId="0" applyFont="1" applyFill="1" applyBorder="1" applyAlignment="1">
      <alignment horizontal="center"/>
    </xf>
    <xf numFmtId="0" fontId="3" fillId="40" borderId="0" xfId="0" applyFont="1" applyFill="1" applyBorder="1" applyAlignment="1">
      <alignment horizontal="center"/>
    </xf>
    <xf numFmtId="0" fontId="3" fillId="40" borderId="11" xfId="0" applyFont="1" applyFill="1" applyBorder="1" applyAlignment="1">
      <alignment horizontal="center"/>
    </xf>
    <xf numFmtId="0" fontId="3" fillId="40" borderId="10" xfId="0" applyFont="1" applyFill="1" applyBorder="1" applyAlignment="1" applyProtection="1">
      <alignment/>
      <protection locked="0"/>
    </xf>
    <xf numFmtId="0" fontId="0" fillId="40" borderId="0" xfId="0" applyFont="1" applyFill="1" applyBorder="1" applyAlignment="1">
      <alignment/>
    </xf>
    <xf numFmtId="0" fontId="3" fillId="40" borderId="0" xfId="0" applyFont="1" applyFill="1" applyBorder="1" applyAlignment="1" applyProtection="1">
      <alignment/>
      <protection locked="0"/>
    </xf>
    <xf numFmtId="0" fontId="0" fillId="40" borderId="15" xfId="0" applyFont="1" applyFill="1" applyBorder="1" applyAlignment="1">
      <alignment/>
    </xf>
    <xf numFmtId="0" fontId="0" fillId="40" borderId="11" xfId="0" applyFont="1" applyFill="1" applyBorder="1" applyAlignment="1">
      <alignment/>
    </xf>
    <xf numFmtId="0" fontId="0" fillId="40" borderId="47" xfId="0" applyFont="1" applyFill="1" applyBorder="1" applyAlignment="1">
      <alignment/>
    </xf>
    <xf numFmtId="0" fontId="3" fillId="40" borderId="10" xfId="0" applyFont="1" applyFill="1" applyBorder="1" applyAlignment="1" applyProtection="1">
      <alignment horizontal="right"/>
      <protection locked="0"/>
    </xf>
    <xf numFmtId="17" fontId="3" fillId="40" borderId="11" xfId="0" applyNumberFormat="1" applyFont="1" applyFill="1" applyBorder="1" applyAlignment="1" applyProtection="1" quotePrefix="1">
      <alignment horizontal="left"/>
      <protection locked="0"/>
    </xf>
    <xf numFmtId="0" fontId="0" fillId="40" borderId="48" xfId="0" applyFont="1" applyFill="1" applyBorder="1" applyAlignment="1">
      <alignment/>
    </xf>
    <xf numFmtId="0" fontId="3" fillId="40" borderId="1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14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right"/>
    </xf>
    <xf numFmtId="0" fontId="5" fillId="41" borderId="25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42" borderId="0" xfId="0" applyFont="1" applyFill="1" applyBorder="1" applyAlignment="1">
      <alignment/>
    </xf>
    <xf numFmtId="0" fontId="28" fillId="0" borderId="0" xfId="0" applyFont="1" applyBorder="1" applyAlignment="1">
      <alignment horizontal="left"/>
    </xf>
    <xf numFmtId="0" fontId="28" fillId="0" borderId="0" xfId="0" applyFont="1" applyAlignment="1">
      <alignment/>
    </xf>
    <xf numFmtId="2" fontId="2" fillId="0" borderId="0" xfId="0" applyNumberFormat="1" applyFont="1" applyFill="1" applyBorder="1" applyAlignment="1">
      <alignment/>
    </xf>
    <xf numFmtId="0" fontId="2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Continuous"/>
    </xf>
    <xf numFmtId="17" fontId="3" fillId="40" borderId="0" xfId="0" applyNumberFormat="1" applyFont="1" applyFill="1" applyBorder="1" applyAlignment="1" applyProtection="1" quotePrefix="1">
      <alignment horizontal="left"/>
      <protection locked="0"/>
    </xf>
    <xf numFmtId="0" fontId="3" fillId="40" borderId="0" xfId="0" applyFont="1" applyFill="1" applyBorder="1" applyAlignment="1" applyProtection="1">
      <alignment horizontal="center"/>
      <protection locked="0"/>
    </xf>
    <xf numFmtId="0" fontId="3" fillId="40" borderId="20" xfId="0" applyFont="1" applyFill="1" applyBorder="1" applyAlignment="1" applyProtection="1">
      <alignment/>
      <protection locked="0"/>
    </xf>
    <xf numFmtId="0" fontId="2" fillId="0" borderId="42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0" fillId="40" borderId="27" xfId="0" applyFont="1" applyFill="1" applyBorder="1" applyAlignment="1">
      <alignment/>
    </xf>
    <xf numFmtId="0" fontId="3" fillId="0" borderId="10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0" fillId="40" borderId="0" xfId="0" applyFont="1" applyFill="1" applyBorder="1" applyAlignment="1">
      <alignment horizontal="left"/>
    </xf>
    <xf numFmtId="0" fontId="0" fillId="40" borderId="10" xfId="0" applyFont="1" applyFill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42" xfId="0" applyFont="1" applyBorder="1" applyAlignment="1">
      <alignment/>
    </xf>
    <xf numFmtId="0" fontId="3" fillId="0" borderId="42" xfId="0" applyFont="1" applyBorder="1" applyAlignment="1">
      <alignment/>
    </xf>
    <xf numFmtId="0" fontId="2" fillId="0" borderId="16" xfId="0" applyFont="1" applyFill="1" applyBorder="1" applyAlignment="1">
      <alignment/>
    </xf>
    <xf numFmtId="0" fontId="10" fillId="0" borderId="12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6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" fillId="0" borderId="45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45" xfId="0" applyFont="1" applyFill="1" applyBorder="1" applyAlignment="1">
      <alignment/>
    </xf>
    <xf numFmtId="0" fontId="9" fillId="0" borderId="47" xfId="0" applyFont="1" applyFill="1" applyBorder="1" applyAlignment="1">
      <alignment/>
    </xf>
    <xf numFmtId="2" fontId="2" fillId="0" borderId="47" xfId="0" applyNumberFormat="1" applyFont="1" applyFill="1" applyBorder="1" applyAlignment="1">
      <alignment/>
    </xf>
    <xf numFmtId="0" fontId="5" fillId="0" borderId="48" xfId="0" applyFont="1" applyFill="1" applyBorder="1" applyAlignment="1">
      <alignment/>
    </xf>
    <xf numFmtId="0" fontId="5" fillId="0" borderId="47" xfId="0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5" fillId="33" borderId="19" xfId="0" applyFont="1" applyFill="1" applyBorder="1" applyAlignment="1">
      <alignment horizontal="center"/>
    </xf>
    <xf numFmtId="0" fontId="15" fillId="33" borderId="23" xfId="0" applyFont="1" applyFill="1" applyBorder="1" applyAlignment="1">
      <alignment horizontal="center"/>
    </xf>
    <xf numFmtId="0" fontId="15" fillId="33" borderId="24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15" fillId="33" borderId="49" xfId="0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0" fontId="15" fillId="33" borderId="50" xfId="0" applyFont="1" applyFill="1" applyBorder="1" applyAlignment="1">
      <alignment horizontal="center"/>
    </xf>
    <xf numFmtId="0" fontId="16" fillId="33" borderId="23" xfId="0" applyFont="1" applyFill="1" applyBorder="1" applyAlignment="1">
      <alignment horizontal="center"/>
    </xf>
    <xf numFmtId="0" fontId="16" fillId="33" borderId="24" xfId="0" applyFont="1" applyFill="1" applyBorder="1" applyAlignment="1">
      <alignment horizontal="center"/>
    </xf>
    <xf numFmtId="0" fontId="16" fillId="33" borderId="49" xfId="0" applyFont="1" applyFill="1" applyBorder="1" applyAlignment="1">
      <alignment horizontal="center"/>
    </xf>
    <xf numFmtId="0" fontId="16" fillId="33" borderId="15" xfId="0" applyFont="1" applyFill="1" applyBorder="1" applyAlignment="1">
      <alignment horizontal="center"/>
    </xf>
    <xf numFmtId="0" fontId="16" fillId="33" borderId="50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164" fontId="6" fillId="35" borderId="37" xfId="0" applyNumberFormat="1" applyFont="1" applyFill="1" applyBorder="1" applyAlignment="1">
      <alignment horizontal="center"/>
    </xf>
    <xf numFmtId="164" fontId="6" fillId="35" borderId="26" xfId="0" applyNumberFormat="1" applyFont="1" applyFill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33" borderId="23" xfId="0" applyNumberFormat="1" applyFont="1" applyFill="1" applyBorder="1" applyAlignment="1">
      <alignment horizontal="center"/>
    </xf>
    <xf numFmtId="0" fontId="6" fillId="33" borderId="37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40" borderId="0" xfId="0" applyFont="1" applyFill="1" applyBorder="1" applyAlignment="1">
      <alignment horizontal="left"/>
    </xf>
    <xf numFmtId="0" fontId="16" fillId="40" borderId="0" xfId="0" applyFont="1" applyFill="1" applyBorder="1" applyAlignment="1">
      <alignment horizontal="left"/>
    </xf>
    <xf numFmtId="0" fontId="6" fillId="33" borderId="37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164" fontId="6" fillId="35" borderId="28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PCR" xfId="56"/>
    <cellStyle name="Normal_Specimen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17.8515625" style="1" bestFit="1" customWidth="1"/>
    <col min="2" max="2" width="70.7109375" style="3" customWidth="1"/>
  </cols>
  <sheetData>
    <row r="1" spans="1:2" ht="12.75">
      <c r="A1" s="47" t="s">
        <v>32</v>
      </c>
      <c r="B1" s="135"/>
    </row>
    <row r="2" spans="1:2" ht="12.75">
      <c r="A2" s="48"/>
      <c r="B2" s="49"/>
    </row>
    <row r="3" spans="1:2" ht="12.75">
      <c r="A3" s="48" t="s">
        <v>34</v>
      </c>
      <c r="B3" s="136"/>
    </row>
    <row r="4" spans="1:3" ht="12.75">
      <c r="A4" s="48"/>
      <c r="B4" s="136"/>
      <c r="C4" s="1"/>
    </row>
    <row r="5" spans="1:2" ht="12.75">
      <c r="A5" s="48" t="s">
        <v>39</v>
      </c>
      <c r="B5" s="136"/>
    </row>
    <row r="6" spans="1:3" ht="12.75">
      <c r="A6" s="48"/>
      <c r="B6" s="136"/>
      <c r="C6" s="1"/>
    </row>
    <row r="7" spans="1:3" ht="12.75">
      <c r="A7" s="48" t="s">
        <v>94</v>
      </c>
      <c r="B7" s="49"/>
      <c r="C7" s="1"/>
    </row>
    <row r="8" spans="1:3" ht="12.75">
      <c r="A8" s="48"/>
      <c r="B8" s="49"/>
      <c r="C8" s="1"/>
    </row>
    <row r="9" spans="1:2" ht="12.75">
      <c r="A9" s="48" t="s">
        <v>30</v>
      </c>
      <c r="B9" s="136"/>
    </row>
    <row r="10" spans="1:2" ht="12.75">
      <c r="A10" s="48"/>
      <c r="B10" s="136"/>
    </row>
    <row r="11" spans="1:2" ht="12.75">
      <c r="A11" s="48" t="s">
        <v>302</v>
      </c>
      <c r="B11" s="49"/>
    </row>
    <row r="12" spans="1:2" ht="12.75">
      <c r="A12" s="48"/>
      <c r="B12" s="136"/>
    </row>
    <row r="13" spans="1:2" ht="12.75">
      <c r="A13" s="48" t="s">
        <v>33</v>
      </c>
      <c r="B13" s="49"/>
    </row>
    <row r="14" spans="1:2" ht="12.75">
      <c r="A14" s="48"/>
      <c r="B14" s="136"/>
    </row>
    <row r="15" spans="1:2" ht="12.75">
      <c r="A15" s="48"/>
      <c r="B15" s="49"/>
    </row>
    <row r="16" spans="1:2" ht="12.75">
      <c r="A16" s="48" t="s">
        <v>35</v>
      </c>
      <c r="B16" s="50"/>
    </row>
    <row r="17" spans="1:2" ht="12.75">
      <c r="A17" s="48"/>
      <c r="B17" s="50"/>
    </row>
    <row r="18" spans="1:2" ht="13.5" thickBot="1">
      <c r="A18" s="51" t="s">
        <v>36</v>
      </c>
      <c r="B18" s="5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14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25" sqref="I25"/>
    </sheetView>
  </sheetViews>
  <sheetFormatPr defaultColWidth="9.140625" defaultRowHeight="12.75"/>
  <cols>
    <col min="1" max="1" width="11.7109375" style="4" bestFit="1" customWidth="1"/>
    <col min="2" max="2" width="26.7109375" style="4" bestFit="1" customWidth="1"/>
    <col min="3" max="3" width="10.8515625" style="4" bestFit="1" customWidth="1"/>
    <col min="4" max="4" width="10.00390625" style="4" bestFit="1" customWidth="1"/>
    <col min="5" max="5" width="5.7109375" style="251" customWidth="1"/>
    <col min="6" max="6" width="9.140625" style="251" customWidth="1"/>
    <col min="7" max="7" width="3.57421875" style="251" customWidth="1"/>
    <col min="8" max="8" width="17.7109375" style="251" bestFit="1" customWidth="1"/>
    <col min="9" max="12" width="13.7109375" style="251" bestFit="1" customWidth="1"/>
    <col min="13" max="13" width="16.28125" style="251" bestFit="1" customWidth="1"/>
    <col min="14" max="14" width="13.7109375" style="251" bestFit="1" customWidth="1"/>
    <col min="15" max="15" width="16.28125" style="251" bestFit="1" customWidth="1"/>
    <col min="16" max="16384" width="9.140625" style="4" customWidth="1"/>
  </cols>
  <sheetData>
    <row r="1" spans="1:4" ht="11.25">
      <c r="A1" s="8"/>
      <c r="B1" s="30" t="s">
        <v>215</v>
      </c>
      <c r="C1" s="23"/>
      <c r="D1" s="23"/>
    </row>
    <row r="2" spans="1:31" s="273" customFormat="1" ht="15.75">
      <c r="A2" s="23"/>
      <c r="B2" s="270"/>
      <c r="C2" s="271" t="s">
        <v>19</v>
      </c>
      <c r="D2" s="287"/>
      <c r="E2" s="23"/>
      <c r="F2" s="193"/>
      <c r="G2" s="272"/>
      <c r="H2" s="193"/>
      <c r="I2" s="193"/>
      <c r="J2" s="193"/>
      <c r="K2" s="193"/>
      <c r="L2" s="272"/>
      <c r="M2" s="193"/>
      <c r="N2" s="193"/>
      <c r="O2" s="30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</row>
    <row r="3" spans="1:31" s="273" customFormat="1" ht="15.75">
      <c r="A3" s="23"/>
      <c r="B3" s="27" t="s">
        <v>23</v>
      </c>
      <c r="C3" s="5">
        <v>1.5</v>
      </c>
      <c r="D3" s="291" t="s">
        <v>2</v>
      </c>
      <c r="E3" s="23"/>
      <c r="F3" s="193"/>
      <c r="G3" s="193"/>
      <c r="H3" s="274"/>
      <c r="I3" s="272"/>
      <c r="J3" s="193"/>
      <c r="K3" s="193"/>
      <c r="L3" s="193"/>
      <c r="M3" s="274"/>
      <c r="N3" s="272"/>
      <c r="O3" s="44"/>
      <c r="P3" s="30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</row>
    <row r="4" spans="1:31" s="273" customFormat="1" ht="15">
      <c r="A4" s="23"/>
      <c r="B4" s="27" t="s">
        <v>24</v>
      </c>
      <c r="C4" s="5">
        <v>1.5</v>
      </c>
      <c r="D4" s="291" t="s">
        <v>2</v>
      </c>
      <c r="E4" s="23"/>
      <c r="F4" s="193"/>
      <c r="G4" s="193"/>
      <c r="H4" s="193"/>
      <c r="I4" s="193"/>
      <c r="J4" s="193"/>
      <c r="K4" s="193"/>
      <c r="L4" s="193"/>
      <c r="M4" s="193"/>
      <c r="N4" s="193"/>
      <c r="O4" s="44"/>
      <c r="P4" s="30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</row>
    <row r="5" spans="1:31" s="273" customFormat="1" ht="15">
      <c r="A5" s="23"/>
      <c r="B5" s="27" t="s">
        <v>251</v>
      </c>
      <c r="C5" s="30">
        <v>2</v>
      </c>
      <c r="D5" s="291" t="s">
        <v>2</v>
      </c>
      <c r="E5" s="23"/>
      <c r="F5" s="193"/>
      <c r="G5" s="193"/>
      <c r="H5" s="193"/>
      <c r="I5" s="193"/>
      <c r="J5" s="193"/>
      <c r="K5" s="193"/>
      <c r="L5" s="193"/>
      <c r="M5" s="193"/>
      <c r="N5" s="193"/>
      <c r="O5" s="44"/>
      <c r="P5" s="30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</row>
    <row r="6" spans="1:31" s="273" customFormat="1" ht="15">
      <c r="A6" s="23"/>
      <c r="B6" s="27" t="s">
        <v>20</v>
      </c>
      <c r="C6" s="5">
        <v>2</v>
      </c>
      <c r="D6" s="291" t="s">
        <v>2</v>
      </c>
      <c r="E6" s="23"/>
      <c r="F6" s="193"/>
      <c r="G6" s="193"/>
      <c r="H6" s="193"/>
      <c r="I6" s="193"/>
      <c r="J6" s="193"/>
      <c r="K6" s="193"/>
      <c r="L6" s="193"/>
      <c r="M6" s="193"/>
      <c r="N6" s="193"/>
      <c r="O6" s="44"/>
      <c r="P6" s="30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1:31" s="273" customFormat="1" ht="15">
      <c r="A7" s="23"/>
      <c r="B7" s="27" t="s">
        <v>21</v>
      </c>
      <c r="C7" s="5">
        <f>C8-C6-C5-C4-C3</f>
        <v>3</v>
      </c>
      <c r="D7" s="291" t="s">
        <v>2</v>
      </c>
      <c r="E7" s="23"/>
      <c r="F7" s="193"/>
      <c r="G7" s="193"/>
      <c r="H7" s="193"/>
      <c r="I7" s="193"/>
      <c r="J7" s="193"/>
      <c r="K7" s="193"/>
      <c r="L7" s="193"/>
      <c r="M7" s="193"/>
      <c r="N7" s="193"/>
      <c r="O7" s="44"/>
      <c r="P7" s="30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</row>
    <row r="8" spans="1:31" s="273" customFormat="1" ht="15">
      <c r="A8" s="23"/>
      <c r="B8" s="28" t="s">
        <v>22</v>
      </c>
      <c r="C8" s="275">
        <v>10</v>
      </c>
      <c r="D8" s="290" t="s">
        <v>2</v>
      </c>
      <c r="E8" s="23"/>
      <c r="F8" s="193"/>
      <c r="G8" s="193"/>
      <c r="H8" s="193"/>
      <c r="I8" s="193"/>
      <c r="J8" s="193"/>
      <c r="K8" s="193"/>
      <c r="L8" s="193"/>
      <c r="M8" s="193"/>
      <c r="N8" s="193"/>
      <c r="O8" s="44"/>
      <c r="P8" s="30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</row>
    <row r="9" spans="1:31" s="273" customFormat="1" ht="15">
      <c r="A9" s="23"/>
      <c r="B9" s="23"/>
      <c r="C9" s="5"/>
      <c r="D9" s="5"/>
      <c r="E9" s="23"/>
      <c r="F9" s="193"/>
      <c r="G9" s="193"/>
      <c r="H9" s="193"/>
      <c r="I9" s="193"/>
      <c r="J9" s="193"/>
      <c r="K9" s="193"/>
      <c r="L9" s="193"/>
      <c r="M9" s="193"/>
      <c r="N9" s="193"/>
      <c r="O9" s="44"/>
      <c r="P9" s="30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</row>
    <row r="10" spans="1:31" s="273" customFormat="1" ht="15.75">
      <c r="A10" s="23"/>
      <c r="B10" s="31" t="s">
        <v>64</v>
      </c>
      <c r="C10" s="286">
        <v>20</v>
      </c>
      <c r="D10" s="287" t="s">
        <v>65</v>
      </c>
      <c r="E10" s="23"/>
      <c r="F10" s="193"/>
      <c r="G10" s="193"/>
      <c r="H10" s="272"/>
      <c r="I10" s="272"/>
      <c r="J10" s="193"/>
      <c r="K10" s="193"/>
      <c r="L10" s="193"/>
      <c r="M10" s="272"/>
      <c r="N10" s="272"/>
      <c r="O10" s="44"/>
      <c r="P10" s="30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1" s="273" customFormat="1" ht="15.75">
      <c r="A11" s="23"/>
      <c r="B11" s="27"/>
      <c r="C11" s="23"/>
      <c r="D11" s="288"/>
      <c r="E11" s="23"/>
      <c r="F11" s="193"/>
      <c r="G11" s="272"/>
      <c r="H11" s="272"/>
      <c r="I11" s="272"/>
      <c r="J11" s="193"/>
      <c r="K11" s="193"/>
      <c r="L11" s="272"/>
      <c r="M11" s="272"/>
      <c r="N11" s="272"/>
      <c r="O11" s="44"/>
      <c r="P11" s="30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</row>
    <row r="12" spans="1:31" s="273" customFormat="1" ht="15.75">
      <c r="A12" s="23"/>
      <c r="B12" s="27" t="s">
        <v>23</v>
      </c>
      <c r="C12" s="254">
        <f>C3*C10</f>
        <v>30</v>
      </c>
      <c r="D12" s="289" t="s">
        <v>2</v>
      </c>
      <c r="E12" s="23"/>
      <c r="F12" s="193"/>
      <c r="G12" s="193"/>
      <c r="H12" s="193"/>
      <c r="I12" s="276"/>
      <c r="J12" s="193"/>
      <c r="K12" s="193"/>
      <c r="L12" s="193"/>
      <c r="M12" s="272"/>
      <c r="N12" s="277"/>
      <c r="O12" s="44"/>
      <c r="P12" s="30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</row>
    <row r="13" spans="1:31" s="273" customFormat="1" ht="15.75">
      <c r="A13" s="23"/>
      <c r="B13" s="27" t="s">
        <v>24</v>
      </c>
      <c r="C13" s="254">
        <f>C4*C10</f>
        <v>30</v>
      </c>
      <c r="D13" s="289" t="s">
        <v>2</v>
      </c>
      <c r="E13" s="23"/>
      <c r="F13" s="193"/>
      <c r="G13" s="193"/>
      <c r="H13" s="278"/>
      <c r="I13" s="278"/>
      <c r="J13" s="193"/>
      <c r="K13" s="193"/>
      <c r="L13" s="193"/>
      <c r="M13" s="278"/>
      <c r="N13" s="278"/>
      <c r="O13" s="23"/>
      <c r="P13" s="30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</row>
    <row r="14" spans="1:31" s="273" customFormat="1" ht="15.75">
      <c r="A14" s="23"/>
      <c r="B14" s="27" t="s">
        <v>25</v>
      </c>
      <c r="C14" s="254">
        <f>C5*C10</f>
        <v>40</v>
      </c>
      <c r="D14" s="289" t="s">
        <v>2</v>
      </c>
      <c r="E14" s="23"/>
      <c r="F14" s="193"/>
      <c r="G14" s="193"/>
      <c r="H14" s="278"/>
      <c r="I14" s="278"/>
      <c r="J14" s="193"/>
      <c r="K14" s="193"/>
      <c r="L14" s="193"/>
      <c r="M14" s="278"/>
      <c r="N14" s="278"/>
      <c r="O14" s="23"/>
      <c r="P14" s="30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1" s="273" customFormat="1" ht="15.75">
      <c r="A15" s="23"/>
      <c r="B15" s="27" t="s">
        <v>20</v>
      </c>
      <c r="C15" s="254"/>
      <c r="D15" s="289"/>
      <c r="E15" s="23"/>
      <c r="F15" s="193"/>
      <c r="G15" s="193"/>
      <c r="H15" s="278"/>
      <c r="I15" s="278"/>
      <c r="J15" s="193"/>
      <c r="K15" s="193"/>
      <c r="L15" s="193"/>
      <c r="M15" s="278"/>
      <c r="N15" s="278"/>
      <c r="O15" s="254"/>
      <c r="P15" s="254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</row>
    <row r="16" spans="1:31" s="273" customFormat="1" ht="15.75">
      <c r="A16" s="23"/>
      <c r="B16" s="27" t="s">
        <v>21</v>
      </c>
      <c r="C16" s="254">
        <f>C7*C10</f>
        <v>60</v>
      </c>
      <c r="D16" s="289" t="s">
        <v>2</v>
      </c>
      <c r="E16" s="23"/>
      <c r="F16" s="193"/>
      <c r="G16" s="193"/>
      <c r="H16" s="278"/>
      <c r="I16" s="278"/>
      <c r="J16" s="193"/>
      <c r="K16" s="193"/>
      <c r="L16" s="193"/>
      <c r="M16" s="278"/>
      <c r="N16" s="278"/>
      <c r="O16" s="254"/>
      <c r="P16" s="254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</row>
    <row r="17" spans="1:31" s="273" customFormat="1" ht="15.75">
      <c r="A17" s="23"/>
      <c r="B17" s="28" t="s">
        <v>22</v>
      </c>
      <c r="C17" s="279">
        <f>SUM(C12:C16)</f>
        <v>160</v>
      </c>
      <c r="D17" s="290"/>
      <c r="E17" s="23"/>
      <c r="F17" s="193"/>
      <c r="G17" s="193"/>
      <c r="H17" s="278"/>
      <c r="I17" s="278"/>
      <c r="J17" s="193"/>
      <c r="K17" s="193"/>
      <c r="L17" s="193"/>
      <c r="M17" s="278"/>
      <c r="N17" s="278"/>
      <c r="O17" s="254"/>
      <c r="P17" s="254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</row>
    <row r="18" spans="1:31" s="273" customFormat="1" ht="15.75">
      <c r="A18" s="23"/>
      <c r="B18" s="23"/>
      <c r="C18" s="23"/>
      <c r="D18" s="23"/>
      <c r="E18" s="23"/>
      <c r="F18" s="193"/>
      <c r="G18" s="193"/>
      <c r="H18" s="278"/>
      <c r="I18" s="272"/>
      <c r="J18" s="193"/>
      <c r="K18" s="193"/>
      <c r="L18" s="193"/>
      <c r="M18" s="278"/>
      <c r="N18" s="272"/>
      <c r="O18" s="280"/>
      <c r="P18" s="5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1" s="273" customFormat="1" ht="15">
      <c r="A19" s="23"/>
      <c r="B19" s="31" t="s">
        <v>66</v>
      </c>
      <c r="C19" s="26">
        <f>C10</f>
        <v>20</v>
      </c>
      <c r="D19" s="283" t="str">
        <f>D10</f>
        <v>samples</v>
      </c>
      <c r="E19" s="23"/>
      <c r="F19" s="193"/>
      <c r="G19" s="193"/>
      <c r="H19" s="193"/>
      <c r="I19" s="193"/>
      <c r="J19" s="193"/>
      <c r="K19" s="193"/>
      <c r="L19" s="193"/>
      <c r="M19" s="193"/>
      <c r="N19" s="19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</row>
    <row r="20" spans="2:31" s="273" customFormat="1" ht="15.75">
      <c r="B20" s="27"/>
      <c r="C20" s="23"/>
      <c r="D20" s="284"/>
      <c r="E20" s="23"/>
      <c r="F20" s="193"/>
      <c r="G20" s="272"/>
      <c r="H20" s="193"/>
      <c r="I20" s="193"/>
      <c r="J20" s="193"/>
      <c r="K20" s="193"/>
      <c r="L20" s="272"/>
      <c r="M20" s="193"/>
      <c r="N20" s="19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</row>
    <row r="21" spans="2:31" s="273" customFormat="1" ht="15">
      <c r="B21" s="27" t="s">
        <v>61</v>
      </c>
      <c r="C21" s="23">
        <f>C10*2</f>
        <v>40</v>
      </c>
      <c r="D21" s="284" t="s">
        <v>2</v>
      </c>
      <c r="E21" s="23"/>
      <c r="F21" s="193"/>
      <c r="G21" s="193"/>
      <c r="H21" s="281"/>
      <c r="I21" s="193"/>
      <c r="J21" s="193"/>
      <c r="K21" s="193"/>
      <c r="L21" s="193"/>
      <c r="M21" s="281"/>
      <c r="N21" s="193"/>
      <c r="O21" s="282"/>
      <c r="P21" s="5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</row>
    <row r="22" spans="2:31" s="273" customFormat="1" ht="15">
      <c r="B22" s="27" t="s">
        <v>62</v>
      </c>
      <c r="C22" s="23">
        <f>C10*2</f>
        <v>40</v>
      </c>
      <c r="D22" s="284" t="s">
        <v>2</v>
      </c>
      <c r="E22" s="23"/>
      <c r="F22" s="193"/>
      <c r="G22" s="193"/>
      <c r="H22" s="193"/>
      <c r="I22" s="193"/>
      <c r="J22" s="193"/>
      <c r="K22" s="193"/>
      <c r="L22" s="193"/>
      <c r="M22" s="193"/>
      <c r="N22" s="193"/>
      <c r="O22" s="5"/>
      <c r="P22" s="5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2:31" s="273" customFormat="1" ht="15">
      <c r="B23" s="28" t="s">
        <v>63</v>
      </c>
      <c r="C23" s="29">
        <f>C10*50</f>
        <v>1000</v>
      </c>
      <c r="D23" s="285" t="s">
        <v>2</v>
      </c>
      <c r="E23" s="23"/>
      <c r="F23" s="193"/>
      <c r="G23" s="193"/>
      <c r="H23" s="193"/>
      <c r="I23" s="193"/>
      <c r="J23" s="193"/>
      <c r="K23" s="193"/>
      <c r="L23" s="193"/>
      <c r="M23" s="193"/>
      <c r="N23" s="193"/>
      <c r="O23" s="5"/>
      <c r="P23" s="5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</row>
    <row r="24" spans="5:15" s="273" customFormat="1" ht="11.25"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5:15" s="273" customFormat="1" ht="11.25"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5:15" s="273" customFormat="1" ht="11.25"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5:15" s="273" customFormat="1" ht="11.25"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5:15" s="273" customFormat="1" ht="11.25"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5:15" s="273" customFormat="1" ht="11.25"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5:15" s="273" customFormat="1" ht="11.25"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5:15" s="273" customFormat="1" ht="11.25"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5:15" s="273" customFormat="1" ht="11.25"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5:15" s="273" customFormat="1" ht="11.25"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5:15" s="273" customFormat="1" ht="11.25"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5:15" s="273" customFormat="1" ht="11.25"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5:15" s="273" customFormat="1" ht="11.25"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5:15" s="273" customFormat="1" ht="11.25"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5:15" s="273" customFormat="1" ht="11.25"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5:15" s="273" customFormat="1" ht="11.25"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5:15" s="273" customFormat="1" ht="11.25"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5:15" s="273" customFormat="1" ht="11.25"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5:15" s="273" customFormat="1" ht="11.25"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5:15" s="273" customFormat="1" ht="11.25"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5:15" s="273" customFormat="1" ht="11.25"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5:15" s="273" customFormat="1" ht="11.25"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5:15" s="273" customFormat="1" ht="11.25"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5:15" s="273" customFormat="1" ht="11.25"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5:15" s="273" customFormat="1" ht="11.25"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5:15" s="273" customFormat="1" ht="11.25"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5:15" s="273" customFormat="1" ht="11.25"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5:15" s="273" customFormat="1" ht="11.25"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5:15" s="273" customFormat="1" ht="11.25"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5:15" s="273" customFormat="1" ht="11.25"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5:15" s="273" customFormat="1" ht="11.25"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5:15" s="273" customFormat="1" ht="11.25"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5:15" s="273" customFormat="1" ht="11.25"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5:15" s="273" customFormat="1" ht="11.25"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5:15" s="273" customFormat="1" ht="11.25"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5:15" s="273" customFormat="1" ht="11.25"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5:15" s="273" customFormat="1" ht="11.25"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5:15" s="273" customFormat="1" ht="11.25"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5:15" s="273" customFormat="1" ht="11.25"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</row>
    <row r="63" spans="5:15" s="273" customFormat="1" ht="11.25"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</row>
    <row r="64" spans="5:15" s="273" customFormat="1" ht="11.25"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</row>
    <row r="65" spans="5:15" s="273" customFormat="1" ht="11.25"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</row>
    <row r="66" spans="5:15" s="273" customFormat="1" ht="11.25"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</row>
    <row r="67" spans="5:15" s="273" customFormat="1" ht="11.25"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5:15" s="273" customFormat="1" ht="11.25"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</row>
    <row r="69" spans="5:15" s="273" customFormat="1" ht="11.25"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</row>
    <row r="70" spans="5:15" s="273" customFormat="1" ht="11.25"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</row>
    <row r="71" spans="5:15" s="273" customFormat="1" ht="11.25"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</row>
    <row r="72" spans="5:15" s="273" customFormat="1" ht="11.25"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5:15" s="273" customFormat="1" ht="11.25"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</row>
    <row r="74" spans="5:15" s="273" customFormat="1" ht="11.25"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</row>
    <row r="75" spans="5:15" s="273" customFormat="1" ht="11.25"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</row>
    <row r="76" spans="5:15" s="273" customFormat="1" ht="11.25"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</row>
    <row r="77" spans="5:15" s="273" customFormat="1" ht="11.25"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</row>
    <row r="78" spans="5:15" s="273" customFormat="1" ht="11.25"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</row>
    <row r="79" spans="5:15" s="273" customFormat="1" ht="11.25"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</row>
    <row r="80" spans="5:15" s="273" customFormat="1" ht="11.25"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</row>
    <row r="81" spans="5:15" s="273" customFormat="1" ht="11.25"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</row>
    <row r="82" spans="5:15" s="273" customFormat="1" ht="11.25"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</row>
    <row r="83" spans="5:15" s="273" customFormat="1" ht="11.25"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</row>
    <row r="84" spans="5:15" s="273" customFormat="1" ht="11.25"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</row>
    <row r="85" spans="5:15" s="273" customFormat="1" ht="11.25"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</row>
    <row r="86" spans="5:15" s="273" customFormat="1" ht="11.25"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</row>
    <row r="87" spans="5:15" s="273" customFormat="1" ht="11.25"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</row>
    <row r="88" spans="5:15" s="273" customFormat="1" ht="11.25"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</row>
    <row r="89" spans="5:15" s="273" customFormat="1" ht="11.25"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</row>
    <row r="90" spans="5:15" s="273" customFormat="1" ht="11.25"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</row>
    <row r="91" spans="5:15" s="273" customFormat="1" ht="11.25"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</row>
    <row r="92" spans="5:15" s="273" customFormat="1" ht="11.25"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</row>
    <row r="93" spans="5:15" s="273" customFormat="1" ht="11.25"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</row>
    <row r="94" spans="5:15" s="273" customFormat="1" ht="11.25"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</row>
    <row r="95" spans="5:15" s="273" customFormat="1" ht="11.25"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</row>
    <row r="96" spans="5:15" s="273" customFormat="1" ht="11.25"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</row>
    <row r="97" spans="5:15" s="273" customFormat="1" ht="11.25"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</row>
    <row r="98" spans="5:15" s="273" customFormat="1" ht="11.25"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</row>
    <row r="99" spans="5:15" s="273" customFormat="1" ht="11.25"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</row>
    <row r="100" spans="5:15" s="273" customFormat="1" ht="11.25"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</row>
    <row r="101" spans="5:15" s="273" customFormat="1" ht="11.25"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</row>
    <row r="102" spans="5:15" s="273" customFormat="1" ht="11.25"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</row>
    <row r="103" spans="5:15" s="273" customFormat="1" ht="11.25"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</row>
    <row r="104" spans="5:15" s="273" customFormat="1" ht="11.25"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</row>
    <row r="105" spans="5:15" s="273" customFormat="1" ht="11.25"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</row>
    <row r="106" spans="5:15" s="273" customFormat="1" ht="11.25"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</row>
    <row r="107" spans="5:15" s="273" customFormat="1" ht="11.25"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</row>
    <row r="108" spans="5:15" s="273" customFormat="1" ht="11.25"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</row>
    <row r="109" spans="5:15" s="273" customFormat="1" ht="11.25"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</row>
    <row r="110" spans="5:15" s="273" customFormat="1" ht="11.25"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</row>
    <row r="111" spans="5:15" s="273" customFormat="1" ht="11.25"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</row>
    <row r="112" spans="5:15" s="273" customFormat="1" ht="11.25"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</row>
    <row r="113" spans="5:15" s="273" customFormat="1" ht="11.25"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</row>
    <row r="114" spans="5:15" s="273" customFormat="1" ht="11.25"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</row>
    <row r="115" spans="5:15" s="273" customFormat="1" ht="11.25"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</row>
    <row r="116" spans="5:15" s="273" customFormat="1" ht="11.25"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</row>
    <row r="117" spans="5:15" s="273" customFormat="1" ht="11.25"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</row>
    <row r="118" spans="5:15" s="273" customFormat="1" ht="11.25"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</row>
    <row r="119" spans="5:15" s="273" customFormat="1" ht="11.25"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</row>
    <row r="120" spans="5:15" s="273" customFormat="1" ht="11.25"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</row>
    <row r="121" spans="5:15" s="273" customFormat="1" ht="11.25"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</row>
    <row r="122" spans="5:15" s="273" customFormat="1" ht="11.25"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</row>
    <row r="123" spans="5:15" s="273" customFormat="1" ht="11.25"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</row>
    <row r="124" spans="5:15" s="273" customFormat="1" ht="11.25"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</row>
    <row r="125" spans="5:15" s="273" customFormat="1" ht="11.25"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</row>
    <row r="126" spans="5:15" s="273" customFormat="1" ht="11.25"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</row>
    <row r="127" spans="5:15" s="273" customFormat="1" ht="11.25"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</row>
    <row r="128" spans="5:15" s="273" customFormat="1" ht="11.25"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</row>
    <row r="129" spans="5:15" s="273" customFormat="1" ht="11.25"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</row>
    <row r="130" spans="5:15" s="273" customFormat="1" ht="11.25"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</row>
    <row r="131" spans="5:15" s="273" customFormat="1" ht="11.25"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</row>
    <row r="132" spans="5:15" s="273" customFormat="1" ht="11.25"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</row>
    <row r="133" spans="5:15" s="273" customFormat="1" ht="11.25"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</row>
    <row r="134" spans="5:15" s="273" customFormat="1" ht="11.25"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</row>
    <row r="135" spans="5:15" s="273" customFormat="1" ht="11.25"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</row>
    <row r="136" spans="5:15" s="273" customFormat="1" ht="11.25"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</row>
    <row r="137" spans="5:15" s="273" customFormat="1" ht="11.25"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</row>
    <row r="138" spans="5:15" s="273" customFormat="1" ht="11.25"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</row>
    <row r="139" spans="5:15" s="273" customFormat="1" ht="11.25"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</row>
    <row r="140" spans="5:15" s="273" customFormat="1" ht="11.25"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</row>
    <row r="141" spans="5:15" s="273" customFormat="1" ht="11.25"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</row>
    <row r="142" spans="5:15" s="273" customFormat="1" ht="11.25"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</row>
    <row r="143" spans="5:15" s="273" customFormat="1" ht="11.25"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</row>
    <row r="144" spans="5:15" s="273" customFormat="1" ht="11.25"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3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10.140625" style="293" bestFit="1" customWidth="1"/>
    <col min="2" max="2" width="16.00390625" style="293" bestFit="1" customWidth="1"/>
    <col min="3" max="3" width="31.421875" style="293" bestFit="1" customWidth="1"/>
    <col min="4" max="4" width="37.57421875" style="293" customWidth="1"/>
    <col min="5" max="5" width="13.7109375" style="293" bestFit="1" customWidth="1"/>
    <col min="6" max="6" width="5.7109375" style="293" bestFit="1" customWidth="1"/>
    <col min="7" max="7" width="7.00390625" style="293" bestFit="1" customWidth="1"/>
    <col min="8" max="8" width="8.00390625" style="293" bestFit="1" customWidth="1"/>
    <col min="9" max="9" width="10.140625" style="293" bestFit="1" customWidth="1"/>
    <col min="10" max="16384" width="9.140625" style="293" customWidth="1"/>
  </cols>
  <sheetData>
    <row r="1" spans="1:2" ht="13.5">
      <c r="A1" s="292">
        <f>SUM(A3:A100)</f>
        <v>0</v>
      </c>
      <c r="B1" s="293">
        <f>COUNTIF(A3:A100,"&gt;0")</f>
        <v>0</v>
      </c>
    </row>
    <row r="2" spans="1:9" ht="13.5">
      <c r="A2" s="293" t="s">
        <v>103</v>
      </c>
      <c r="B2" s="294" t="s">
        <v>27</v>
      </c>
      <c r="C2" s="294" t="s">
        <v>97</v>
      </c>
      <c r="D2" s="294" t="s">
        <v>98</v>
      </c>
      <c r="E2" s="294" t="s">
        <v>99</v>
      </c>
      <c r="F2" s="294" t="s">
        <v>26</v>
      </c>
      <c r="G2" s="294" t="s">
        <v>100</v>
      </c>
      <c r="H2" s="294" t="s">
        <v>101</v>
      </c>
      <c r="I2" s="294" t="s">
        <v>102</v>
      </c>
    </row>
    <row r="3" ht="13.5">
      <c r="A3" s="292"/>
    </row>
    <row r="4" ht="13.5">
      <c r="A4" s="292"/>
    </row>
    <row r="5" ht="13.5">
      <c r="A5" s="292"/>
    </row>
    <row r="6" ht="13.5">
      <c r="A6" s="292"/>
    </row>
    <row r="7" ht="13.5">
      <c r="A7" s="292"/>
    </row>
    <row r="8" ht="13.5">
      <c r="A8" s="292"/>
    </row>
    <row r="9" ht="13.5">
      <c r="A9" s="292"/>
    </row>
    <row r="10" spans="1:9" ht="13.5">
      <c r="A10" s="292"/>
      <c r="B10" s="295"/>
      <c r="D10" s="296"/>
      <c r="E10" s="296"/>
      <c r="F10" s="296"/>
      <c r="G10" s="296"/>
      <c r="H10" s="296"/>
      <c r="I10" s="297"/>
    </row>
    <row r="11" spans="1:9" ht="13.5">
      <c r="A11" s="292"/>
      <c r="B11" s="295"/>
      <c r="D11" s="296"/>
      <c r="E11" s="296"/>
      <c r="F11" s="296"/>
      <c r="G11" s="296"/>
      <c r="H11" s="296"/>
      <c r="I11" s="297"/>
    </row>
    <row r="12" spans="1:9" ht="13.5">
      <c r="A12" s="292"/>
      <c r="B12" s="295"/>
      <c r="D12" s="296"/>
      <c r="E12" s="296"/>
      <c r="F12" s="296"/>
      <c r="G12" s="296"/>
      <c r="H12" s="296"/>
      <c r="I12" s="297"/>
    </row>
    <row r="13" spans="1:9" ht="13.5">
      <c r="A13" s="292"/>
      <c r="B13" s="295"/>
      <c r="D13" s="296"/>
      <c r="E13" s="296"/>
      <c r="F13" s="296"/>
      <c r="G13" s="296"/>
      <c r="H13" s="296"/>
      <c r="I13" s="297"/>
    </row>
    <row r="14" spans="1:9" ht="13.5">
      <c r="A14" s="292"/>
      <c r="B14" s="295"/>
      <c r="D14" s="296"/>
      <c r="E14" s="296"/>
      <c r="F14" s="296"/>
      <c r="G14" s="296"/>
      <c r="H14" s="296"/>
      <c r="I14" s="297"/>
    </row>
    <row r="15" spans="1:9" ht="13.5">
      <c r="A15" s="292"/>
      <c r="B15" s="295"/>
      <c r="D15" s="296"/>
      <c r="E15" s="296"/>
      <c r="F15" s="296"/>
      <c r="G15" s="296"/>
      <c r="H15" s="296"/>
      <c r="I15" s="297"/>
    </row>
    <row r="16" spans="1:9" ht="13.5">
      <c r="A16" s="292"/>
      <c r="B16" s="295"/>
      <c r="D16" s="296"/>
      <c r="E16" s="296"/>
      <c r="F16" s="296"/>
      <c r="G16" s="296"/>
      <c r="H16" s="296"/>
      <c r="I16" s="297"/>
    </row>
    <row r="17" ht="13.5">
      <c r="A17" s="292"/>
    </row>
    <row r="18" ht="13.5">
      <c r="A18" s="292"/>
    </row>
    <row r="19" ht="13.5">
      <c r="A19" s="292"/>
    </row>
    <row r="20" ht="13.5">
      <c r="A20" s="292"/>
    </row>
    <row r="21" ht="13.5">
      <c r="A21" s="292"/>
    </row>
    <row r="22" ht="13.5">
      <c r="A22" s="292"/>
    </row>
    <row r="23" ht="13.5">
      <c r="A23" s="292"/>
    </row>
    <row r="24" ht="13.5">
      <c r="A24" s="292"/>
    </row>
    <row r="25" ht="13.5">
      <c r="A25" s="292"/>
    </row>
    <row r="26" ht="13.5">
      <c r="A26" s="292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"/>
  <sheetViews>
    <sheetView zoomScalePageLayoutView="0" workbookViewId="0" topLeftCell="A1">
      <selection activeCell="I55" sqref="I55"/>
    </sheetView>
  </sheetViews>
  <sheetFormatPr defaultColWidth="9.140625" defaultRowHeight="12.75"/>
  <cols>
    <col min="1" max="1" width="6.28125" style="16" bestFit="1" customWidth="1"/>
    <col min="2" max="2" width="15.28125" style="7" bestFit="1" customWidth="1"/>
    <col min="3" max="3" width="15.00390625" style="17" bestFit="1" customWidth="1"/>
    <col min="4" max="4" width="11.57421875" style="19" bestFit="1" customWidth="1"/>
    <col min="5" max="5" width="10.8515625" style="20" bestFit="1" customWidth="1"/>
    <col min="6" max="6" width="13.140625" style="20" bestFit="1" customWidth="1"/>
    <col min="7" max="7" width="13.28125" style="20" bestFit="1" customWidth="1"/>
    <col min="8" max="8" width="9.421875" style="21" bestFit="1" customWidth="1"/>
    <col min="9" max="9" width="5.57421875" style="19" bestFit="1" customWidth="1"/>
    <col min="10" max="18" width="5.57421875" style="20" bestFit="1" customWidth="1"/>
    <col min="19" max="19" width="6.57421875" style="22" bestFit="1" customWidth="1"/>
    <col min="20" max="16384" width="9.140625" style="6" customWidth="1"/>
  </cols>
  <sheetData>
    <row r="1" spans="1:19" ht="11.25">
      <c r="A1" s="312" t="s">
        <v>48</v>
      </c>
      <c r="B1" s="313"/>
      <c r="C1" s="314"/>
      <c r="D1" s="312" t="s">
        <v>49</v>
      </c>
      <c r="E1" s="313"/>
      <c r="F1" s="313"/>
      <c r="G1" s="313"/>
      <c r="H1" s="314"/>
      <c r="I1" s="312" t="s">
        <v>6</v>
      </c>
      <c r="J1" s="313"/>
      <c r="K1" s="313"/>
      <c r="L1" s="313"/>
      <c r="M1" s="313"/>
      <c r="N1" s="313"/>
      <c r="O1" s="313"/>
      <c r="P1" s="313"/>
      <c r="Q1" s="313"/>
      <c r="R1" s="313"/>
      <c r="S1" s="314"/>
    </row>
    <row r="2" spans="1:19" ht="11.25">
      <c r="A2" s="9" t="s">
        <v>31</v>
      </c>
      <c r="B2" s="10" t="s">
        <v>42</v>
      </c>
      <c r="C2" s="11" t="s">
        <v>41</v>
      </c>
      <c r="D2" s="12" t="s">
        <v>43</v>
      </c>
      <c r="E2" s="13" t="s">
        <v>44</v>
      </c>
      <c r="F2" s="13" t="s">
        <v>45</v>
      </c>
      <c r="G2" s="13" t="s">
        <v>46</v>
      </c>
      <c r="H2" s="14" t="s">
        <v>47</v>
      </c>
      <c r="I2" s="335" t="s">
        <v>52</v>
      </c>
      <c r="J2" s="336"/>
      <c r="K2" s="335" t="s">
        <v>52</v>
      </c>
      <c r="L2" s="336"/>
      <c r="M2" s="335" t="s">
        <v>53</v>
      </c>
      <c r="N2" s="336"/>
      <c r="O2" s="335" t="s">
        <v>54</v>
      </c>
      <c r="P2" s="336"/>
      <c r="Q2" s="335" t="s">
        <v>55</v>
      </c>
      <c r="R2" s="336"/>
      <c r="S2" s="15" t="s">
        <v>57</v>
      </c>
    </row>
    <row r="3" spans="1:19" ht="11.25">
      <c r="A3" s="118" t="s">
        <v>40</v>
      </c>
      <c r="B3" s="119" t="s">
        <v>28</v>
      </c>
      <c r="C3" s="119" t="s">
        <v>29</v>
      </c>
      <c r="D3" s="120">
        <v>2</v>
      </c>
      <c r="E3" s="121">
        <v>0.2</v>
      </c>
      <c r="F3" s="121">
        <v>0.1</v>
      </c>
      <c r="G3" s="121">
        <v>0.1</v>
      </c>
      <c r="H3" s="122">
        <v>0.02</v>
      </c>
      <c r="I3" s="121" t="s">
        <v>96</v>
      </c>
      <c r="J3" s="121" t="s">
        <v>50</v>
      </c>
      <c r="K3" s="121" t="s">
        <v>96</v>
      </c>
      <c r="L3" s="121" t="s">
        <v>51</v>
      </c>
      <c r="M3" s="123" t="s">
        <v>95</v>
      </c>
      <c r="N3" s="121" t="s">
        <v>51</v>
      </c>
      <c r="O3" s="121" t="s">
        <v>56</v>
      </c>
      <c r="P3" s="121" t="s">
        <v>51</v>
      </c>
      <c r="Q3" s="121" t="s">
        <v>56</v>
      </c>
      <c r="R3" s="121" t="s">
        <v>51</v>
      </c>
      <c r="S3" s="124">
        <v>35</v>
      </c>
    </row>
  </sheetData>
  <sheetProtection/>
  <mergeCells count="8">
    <mergeCell ref="A1:C1"/>
    <mergeCell ref="D1:H1"/>
    <mergeCell ref="I1:S1"/>
    <mergeCell ref="I2:J2"/>
    <mergeCell ref="K2:L2"/>
    <mergeCell ref="M2:N2"/>
    <mergeCell ref="O2:P2"/>
    <mergeCell ref="Q2:R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9" sqref="A9:B9"/>
    </sheetView>
  </sheetViews>
  <sheetFormatPr defaultColWidth="9.140625" defaultRowHeight="12.75"/>
  <cols>
    <col min="1" max="1" width="14.7109375" style="38" bestFit="1" customWidth="1"/>
    <col min="2" max="2" width="14.28125" style="38" bestFit="1" customWidth="1"/>
    <col min="3" max="3" width="24.7109375" style="38" bestFit="1" customWidth="1"/>
    <col min="4" max="4" width="11.00390625" style="42" bestFit="1" customWidth="1"/>
    <col min="5" max="16384" width="9.140625" style="38" customWidth="1"/>
  </cols>
  <sheetData>
    <row r="1" spans="1:4" s="37" customFormat="1" ht="12.75">
      <c r="A1" s="37" t="s">
        <v>70</v>
      </c>
      <c r="D1" s="40"/>
    </row>
    <row r="3" spans="1:4" s="1" customFormat="1" ht="12.75">
      <c r="A3" s="1" t="s">
        <v>71</v>
      </c>
      <c r="B3" s="1" t="s">
        <v>76</v>
      </c>
      <c r="C3" s="1" t="s">
        <v>73</v>
      </c>
      <c r="D3" s="41" t="s">
        <v>75</v>
      </c>
    </row>
    <row r="4" spans="1:4" ht="12.75">
      <c r="A4" s="38" t="s">
        <v>72</v>
      </c>
      <c r="B4" s="38" t="s">
        <v>68</v>
      </c>
      <c r="C4" s="38" t="s">
        <v>74</v>
      </c>
      <c r="D4" s="42">
        <v>10321001</v>
      </c>
    </row>
    <row r="5" spans="1:4" ht="12.75">
      <c r="A5" s="39" t="s">
        <v>69</v>
      </c>
      <c r="B5" s="38" t="s">
        <v>77</v>
      </c>
      <c r="C5" s="38" t="s">
        <v>78</v>
      </c>
      <c r="D5" s="42" t="s">
        <v>79</v>
      </c>
    </row>
    <row r="6" spans="1:4" ht="12.75">
      <c r="A6" s="39" t="s">
        <v>67</v>
      </c>
      <c r="B6" s="38" t="s">
        <v>80</v>
      </c>
      <c r="C6" s="38" t="s">
        <v>81</v>
      </c>
      <c r="D6" s="42" t="s">
        <v>82</v>
      </c>
    </row>
    <row r="7" spans="1:4" ht="12.75">
      <c r="A7" s="39" t="s">
        <v>83</v>
      </c>
      <c r="B7" s="38" t="s">
        <v>84</v>
      </c>
      <c r="C7" s="38" t="s">
        <v>85</v>
      </c>
      <c r="D7" s="42">
        <v>51306</v>
      </c>
    </row>
    <row r="8" spans="1:2" ht="12.75">
      <c r="A8" s="151" t="s">
        <v>261</v>
      </c>
      <c r="B8" s="38" t="s">
        <v>84</v>
      </c>
    </row>
    <row r="9" spans="1:2" ht="12.75">
      <c r="A9" s="39" t="s">
        <v>271</v>
      </c>
      <c r="B9" s="38" t="s">
        <v>80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A76"/>
  <sheetViews>
    <sheetView zoomScalePageLayoutView="0" workbookViewId="0" topLeftCell="A1">
      <selection activeCell="A1" sqref="A1:IV65536"/>
    </sheetView>
  </sheetViews>
  <sheetFormatPr defaultColWidth="12.7109375" defaultRowHeight="12.75"/>
  <cols>
    <col min="1" max="16384" width="12.7109375" style="126" customWidth="1"/>
  </cols>
  <sheetData>
    <row r="1" spans="1:20" ht="12.75">
      <c r="A1" s="67"/>
      <c r="B1" s="32"/>
      <c r="C1" s="32"/>
      <c r="D1" s="32"/>
      <c r="E1" s="67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24"/>
    </row>
    <row r="2" spans="1:20" ht="12.75">
      <c r="A2" s="125"/>
      <c r="B2" s="67"/>
      <c r="C2" s="67"/>
      <c r="D2" s="67"/>
      <c r="E2" s="125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2:27" ht="12.75">
      <c r="B3" s="114"/>
      <c r="C3" s="44"/>
      <c r="D3" s="44"/>
      <c r="E3" s="44"/>
      <c r="F3" s="114"/>
      <c r="G3" s="44"/>
      <c r="H3" s="44"/>
      <c r="I3" s="44"/>
      <c r="J3" s="114"/>
      <c r="K3" s="114"/>
      <c r="L3" s="44"/>
      <c r="M3" s="44"/>
      <c r="N3" s="44"/>
      <c r="O3" s="44"/>
      <c r="P3" s="44"/>
      <c r="Q3" s="44"/>
      <c r="R3" s="44"/>
      <c r="S3" s="68"/>
      <c r="T3" s="44"/>
      <c r="W3" s="32"/>
      <c r="X3" s="32"/>
      <c r="Y3" s="32"/>
      <c r="Z3" s="32"/>
      <c r="AA3" s="32"/>
    </row>
    <row r="4" spans="2:27" ht="12.75">
      <c r="B4" s="114"/>
      <c r="C4" s="44"/>
      <c r="D4" s="44"/>
      <c r="E4" s="44"/>
      <c r="F4" s="114"/>
      <c r="G4" s="44"/>
      <c r="H4" s="44"/>
      <c r="I4" s="44"/>
      <c r="J4" s="114"/>
      <c r="K4" s="114"/>
      <c r="L4" s="44"/>
      <c r="M4" s="44"/>
      <c r="N4" s="44"/>
      <c r="O4" s="44"/>
      <c r="P4" s="44"/>
      <c r="Q4" s="44"/>
      <c r="R4" s="44"/>
      <c r="S4" s="68"/>
      <c r="T4" s="44"/>
      <c r="W4" s="127"/>
      <c r="X4" s="127"/>
      <c r="Y4" s="127"/>
      <c r="Z4" s="127"/>
      <c r="AA4" s="127"/>
    </row>
    <row r="5" spans="2:27" ht="12.75">
      <c r="B5" s="114"/>
      <c r="C5" s="44"/>
      <c r="D5" s="44"/>
      <c r="E5" s="44"/>
      <c r="F5" s="114"/>
      <c r="G5" s="44"/>
      <c r="H5" s="44"/>
      <c r="I5" s="44"/>
      <c r="J5" s="114"/>
      <c r="K5" s="114"/>
      <c r="L5" s="44"/>
      <c r="M5" s="44"/>
      <c r="N5" s="44"/>
      <c r="O5" s="44"/>
      <c r="P5" s="44"/>
      <c r="Q5" s="44"/>
      <c r="R5" s="44"/>
      <c r="S5" s="68"/>
      <c r="T5" s="44"/>
      <c r="W5" s="134"/>
      <c r="X5" s="134"/>
      <c r="Y5" s="134"/>
      <c r="Z5" s="128"/>
      <c r="AA5" s="127"/>
    </row>
    <row r="6" spans="2:27" ht="12.75">
      <c r="B6" s="114"/>
      <c r="C6" s="44"/>
      <c r="D6" s="44"/>
      <c r="E6" s="44"/>
      <c r="F6" s="114"/>
      <c r="G6" s="44"/>
      <c r="H6" s="44"/>
      <c r="I6" s="44"/>
      <c r="J6" s="114"/>
      <c r="K6" s="114"/>
      <c r="L6" s="44"/>
      <c r="M6" s="44"/>
      <c r="N6" s="44"/>
      <c r="O6" s="44"/>
      <c r="P6" s="44"/>
      <c r="Q6" s="44"/>
      <c r="R6" s="44"/>
      <c r="S6" s="68"/>
      <c r="T6" s="44"/>
      <c r="W6" s="134"/>
      <c r="X6" s="134"/>
      <c r="Y6" s="134"/>
      <c r="Z6" s="128"/>
      <c r="AA6" s="127"/>
    </row>
    <row r="7" spans="2:27" ht="12.75">
      <c r="B7" s="114"/>
      <c r="C7" s="44"/>
      <c r="D7" s="44"/>
      <c r="E7" s="44"/>
      <c r="F7" s="114"/>
      <c r="G7" s="44"/>
      <c r="H7" s="44"/>
      <c r="I7" s="44"/>
      <c r="J7" s="114"/>
      <c r="K7" s="114"/>
      <c r="L7" s="44"/>
      <c r="M7" s="44"/>
      <c r="N7" s="44"/>
      <c r="O7" s="44"/>
      <c r="P7" s="44"/>
      <c r="Q7" s="44"/>
      <c r="R7" s="44"/>
      <c r="S7" s="68"/>
      <c r="T7" s="44"/>
      <c r="W7" s="33"/>
      <c r="X7" s="33"/>
      <c r="Y7" s="33"/>
      <c r="Z7" s="128"/>
      <c r="AA7" s="127"/>
    </row>
    <row r="8" spans="2:27" ht="12.75">
      <c r="B8" s="114"/>
      <c r="C8" s="44"/>
      <c r="D8" s="44"/>
      <c r="E8" s="44"/>
      <c r="F8" s="114"/>
      <c r="G8" s="44"/>
      <c r="H8" s="44"/>
      <c r="I8" s="44"/>
      <c r="J8" s="114"/>
      <c r="K8" s="114"/>
      <c r="L8" s="44"/>
      <c r="M8" s="44"/>
      <c r="N8" s="44"/>
      <c r="O8" s="44"/>
      <c r="P8" s="44"/>
      <c r="Q8" s="44"/>
      <c r="R8" s="44"/>
      <c r="S8" s="68"/>
      <c r="T8" s="44"/>
      <c r="W8" s="33"/>
      <c r="X8" s="33"/>
      <c r="Y8" s="33"/>
      <c r="Z8" s="128"/>
      <c r="AA8" s="127"/>
    </row>
    <row r="9" spans="2:27" ht="12.75">
      <c r="B9" s="114"/>
      <c r="C9" s="44"/>
      <c r="D9" s="44"/>
      <c r="E9" s="44"/>
      <c r="F9" s="114"/>
      <c r="G9" s="44"/>
      <c r="H9" s="44"/>
      <c r="I9" s="44"/>
      <c r="J9" s="114"/>
      <c r="K9" s="114"/>
      <c r="L9" s="44"/>
      <c r="M9" s="44"/>
      <c r="N9" s="44"/>
      <c r="O9" s="44"/>
      <c r="P9" s="44"/>
      <c r="Q9" s="44"/>
      <c r="R9" s="44"/>
      <c r="S9" s="68"/>
      <c r="T9" s="44"/>
      <c r="W9" s="134"/>
      <c r="X9" s="134"/>
      <c r="Y9" s="134"/>
      <c r="Z9" s="128"/>
      <c r="AA9" s="127"/>
    </row>
    <row r="10" spans="2:27" ht="12.75">
      <c r="B10" s="114"/>
      <c r="C10" s="44"/>
      <c r="D10" s="44"/>
      <c r="E10" s="44"/>
      <c r="F10" s="114"/>
      <c r="G10" s="44"/>
      <c r="H10" s="44"/>
      <c r="I10" s="44"/>
      <c r="J10" s="114"/>
      <c r="K10" s="114"/>
      <c r="L10" s="44"/>
      <c r="M10" s="44"/>
      <c r="N10" s="44"/>
      <c r="O10" s="44"/>
      <c r="P10" s="44"/>
      <c r="Q10" s="44"/>
      <c r="R10" s="44"/>
      <c r="S10" s="68"/>
      <c r="T10" s="44"/>
      <c r="W10" s="134"/>
      <c r="X10" s="134"/>
      <c r="Y10" s="134"/>
      <c r="Z10" s="128"/>
      <c r="AA10" s="127"/>
    </row>
    <row r="11" spans="2:27" ht="12.75">
      <c r="B11" s="114"/>
      <c r="C11" s="44"/>
      <c r="D11" s="44"/>
      <c r="E11" s="44"/>
      <c r="F11" s="114"/>
      <c r="G11" s="44"/>
      <c r="H11" s="44"/>
      <c r="I11" s="44"/>
      <c r="J11" s="114"/>
      <c r="K11" s="114"/>
      <c r="L11" s="44"/>
      <c r="M11" s="44"/>
      <c r="N11" s="44"/>
      <c r="O11" s="44"/>
      <c r="P11" s="44"/>
      <c r="Q11" s="44"/>
      <c r="R11" s="44"/>
      <c r="S11" s="68"/>
      <c r="T11" s="44"/>
      <c r="W11" s="115"/>
      <c r="X11" s="115"/>
      <c r="Y11" s="115"/>
      <c r="Z11" s="115"/>
      <c r="AA11" s="115"/>
    </row>
    <row r="12" spans="2:27" ht="12.75">
      <c r="B12" s="114"/>
      <c r="C12" s="44"/>
      <c r="D12" s="44"/>
      <c r="E12" s="44"/>
      <c r="F12" s="114"/>
      <c r="G12" s="44"/>
      <c r="H12" s="44"/>
      <c r="I12" s="44"/>
      <c r="J12" s="114"/>
      <c r="K12" s="114"/>
      <c r="L12" s="44"/>
      <c r="M12" s="44"/>
      <c r="N12" s="44"/>
      <c r="O12" s="44"/>
      <c r="P12" s="44"/>
      <c r="Q12" s="44"/>
      <c r="R12" s="44"/>
      <c r="S12" s="68"/>
      <c r="T12" s="44"/>
      <c r="W12" s="32"/>
      <c r="X12" s="32"/>
      <c r="Y12" s="32"/>
      <c r="Z12" s="32"/>
      <c r="AA12" s="32"/>
    </row>
    <row r="13" spans="2:27" ht="12.75">
      <c r="B13" s="114"/>
      <c r="C13" s="44"/>
      <c r="D13" s="44"/>
      <c r="E13" s="44"/>
      <c r="F13" s="114"/>
      <c r="G13" s="44"/>
      <c r="H13" s="44"/>
      <c r="I13" s="44"/>
      <c r="J13" s="114"/>
      <c r="K13" s="114"/>
      <c r="L13" s="44"/>
      <c r="M13" s="44"/>
      <c r="N13" s="44"/>
      <c r="O13" s="44"/>
      <c r="P13" s="44"/>
      <c r="Q13" s="44"/>
      <c r="R13" s="44"/>
      <c r="S13" s="68"/>
      <c r="T13" s="44"/>
      <c r="W13" s="129"/>
      <c r="X13" s="127"/>
      <c r="Y13" s="127"/>
      <c r="Z13" s="128"/>
      <c r="AA13" s="127"/>
    </row>
    <row r="14" spans="2:27" ht="12.75">
      <c r="B14" s="114"/>
      <c r="C14" s="44"/>
      <c r="D14" s="44"/>
      <c r="E14" s="44"/>
      <c r="F14" s="114"/>
      <c r="G14" s="44"/>
      <c r="H14" s="44"/>
      <c r="I14" s="44"/>
      <c r="J14" s="114"/>
      <c r="K14" s="114"/>
      <c r="L14" s="44"/>
      <c r="M14" s="44"/>
      <c r="N14" s="44"/>
      <c r="O14" s="44"/>
      <c r="P14" s="44"/>
      <c r="Q14" s="44"/>
      <c r="R14" s="44"/>
      <c r="S14" s="68"/>
      <c r="T14" s="44"/>
      <c r="W14" s="130"/>
      <c r="X14" s="127"/>
      <c r="Y14" s="127"/>
      <c r="Z14" s="127"/>
      <c r="AA14" s="127"/>
    </row>
    <row r="15" spans="2:27" ht="12.75">
      <c r="B15" s="114"/>
      <c r="C15" s="44"/>
      <c r="D15" s="44"/>
      <c r="E15" s="44"/>
      <c r="F15" s="114"/>
      <c r="G15" s="44"/>
      <c r="H15" s="44"/>
      <c r="I15" s="44"/>
      <c r="J15" s="114"/>
      <c r="K15" s="114"/>
      <c r="L15" s="44"/>
      <c r="M15" s="44"/>
      <c r="N15" s="44"/>
      <c r="O15" s="44"/>
      <c r="P15" s="44"/>
      <c r="Q15" s="44"/>
      <c r="R15" s="44"/>
      <c r="S15" s="68"/>
      <c r="T15" s="44"/>
      <c r="W15" s="130"/>
      <c r="X15" s="127"/>
      <c r="Y15" s="127"/>
      <c r="Z15" s="128"/>
      <c r="AA15" s="127"/>
    </row>
    <row r="16" spans="2:27" ht="12.75">
      <c r="B16" s="114"/>
      <c r="C16" s="44"/>
      <c r="D16" s="44"/>
      <c r="E16" s="44"/>
      <c r="F16" s="114"/>
      <c r="G16" s="44"/>
      <c r="H16" s="44"/>
      <c r="I16" s="44"/>
      <c r="J16" s="114"/>
      <c r="K16" s="114"/>
      <c r="L16" s="44"/>
      <c r="M16" s="44"/>
      <c r="N16" s="44"/>
      <c r="O16" s="44"/>
      <c r="P16" s="44"/>
      <c r="Q16" s="44"/>
      <c r="R16" s="44"/>
      <c r="S16" s="68"/>
      <c r="T16" s="44"/>
      <c r="W16" s="130"/>
      <c r="X16" s="127"/>
      <c r="Y16" s="127"/>
      <c r="Z16" s="128"/>
      <c r="AA16" s="127"/>
    </row>
    <row r="17" spans="2:27" ht="12.75">
      <c r="B17" s="114"/>
      <c r="C17" s="44"/>
      <c r="D17" s="44"/>
      <c r="E17" s="44"/>
      <c r="F17" s="114"/>
      <c r="G17" s="44"/>
      <c r="H17" s="44"/>
      <c r="I17" s="44"/>
      <c r="J17" s="114"/>
      <c r="K17" s="114"/>
      <c r="L17" s="44"/>
      <c r="M17" s="44"/>
      <c r="N17" s="44"/>
      <c r="O17" s="44"/>
      <c r="P17" s="44"/>
      <c r="Q17" s="44"/>
      <c r="R17" s="44"/>
      <c r="S17" s="68"/>
      <c r="T17" s="44"/>
      <c r="W17" s="130"/>
      <c r="X17" s="127"/>
      <c r="Y17" s="127"/>
      <c r="Z17" s="128"/>
      <c r="AA17" s="127"/>
    </row>
    <row r="18" spans="2:27" ht="12.75">
      <c r="B18" s="114"/>
      <c r="C18" s="44"/>
      <c r="D18" s="44"/>
      <c r="E18" s="44"/>
      <c r="F18" s="114"/>
      <c r="G18" s="44"/>
      <c r="H18" s="44"/>
      <c r="I18" s="44"/>
      <c r="J18" s="114"/>
      <c r="K18" s="114"/>
      <c r="L18" s="44"/>
      <c r="M18" s="44"/>
      <c r="N18" s="44"/>
      <c r="O18" s="44"/>
      <c r="P18" s="44"/>
      <c r="Q18" s="44"/>
      <c r="R18" s="44"/>
      <c r="S18" s="68"/>
      <c r="T18" s="44"/>
      <c r="W18" s="130"/>
      <c r="X18" s="127"/>
      <c r="Y18" s="127"/>
      <c r="Z18" s="128"/>
      <c r="AA18" s="127"/>
    </row>
    <row r="19" spans="2:27" ht="12.75">
      <c r="B19" s="114"/>
      <c r="C19" s="44"/>
      <c r="D19" s="44"/>
      <c r="E19" s="44"/>
      <c r="F19" s="114"/>
      <c r="G19" s="44"/>
      <c r="H19" s="44"/>
      <c r="I19" s="44"/>
      <c r="J19" s="114"/>
      <c r="K19" s="114"/>
      <c r="L19" s="44"/>
      <c r="M19" s="44"/>
      <c r="N19" s="44"/>
      <c r="O19" s="44"/>
      <c r="P19" s="44"/>
      <c r="Q19" s="44"/>
      <c r="R19" s="44"/>
      <c r="S19" s="68"/>
      <c r="T19" s="44"/>
      <c r="W19" s="130"/>
      <c r="X19" s="127"/>
      <c r="Y19" s="127"/>
      <c r="Z19" s="128"/>
      <c r="AA19" s="127"/>
    </row>
    <row r="20" spans="2:27" ht="12.75">
      <c r="B20" s="114"/>
      <c r="C20" s="44"/>
      <c r="D20" s="44"/>
      <c r="E20" s="44"/>
      <c r="F20" s="114"/>
      <c r="G20" s="44"/>
      <c r="H20" s="44"/>
      <c r="I20" s="44"/>
      <c r="J20" s="114"/>
      <c r="K20" s="114"/>
      <c r="L20" s="44"/>
      <c r="M20" s="44"/>
      <c r="N20" s="44"/>
      <c r="O20" s="44"/>
      <c r="P20" s="44"/>
      <c r="Q20" s="44"/>
      <c r="R20" s="44"/>
      <c r="S20" s="68"/>
      <c r="T20" s="44"/>
      <c r="W20" s="130"/>
      <c r="X20" s="127"/>
      <c r="Y20" s="127"/>
      <c r="Z20" s="127"/>
      <c r="AA20" s="127"/>
    </row>
    <row r="21" spans="2:27" ht="12.75">
      <c r="B21" s="114"/>
      <c r="C21" s="44"/>
      <c r="D21" s="44"/>
      <c r="E21" s="44"/>
      <c r="F21" s="114"/>
      <c r="G21" s="44"/>
      <c r="H21" s="44"/>
      <c r="I21" s="44"/>
      <c r="J21" s="114"/>
      <c r="K21" s="114"/>
      <c r="L21" s="44"/>
      <c r="M21" s="44"/>
      <c r="N21" s="44"/>
      <c r="O21" s="44"/>
      <c r="P21" s="44"/>
      <c r="Q21" s="44"/>
      <c r="R21" s="44"/>
      <c r="S21" s="68"/>
      <c r="T21" s="44"/>
      <c r="W21" s="115"/>
      <c r="X21" s="116"/>
      <c r="Y21" s="115"/>
      <c r="Z21" s="115"/>
      <c r="AA21" s="115"/>
    </row>
    <row r="22" spans="2:27" ht="12.75">
      <c r="B22" s="114"/>
      <c r="C22" s="44"/>
      <c r="D22" s="44"/>
      <c r="E22" s="44"/>
      <c r="F22" s="114"/>
      <c r="G22" s="44"/>
      <c r="H22" s="44"/>
      <c r="I22" s="44"/>
      <c r="J22" s="114"/>
      <c r="K22" s="114"/>
      <c r="L22" s="44"/>
      <c r="M22" s="44"/>
      <c r="N22" s="44"/>
      <c r="O22" s="44"/>
      <c r="P22" s="44"/>
      <c r="Q22" s="44"/>
      <c r="R22" s="44"/>
      <c r="S22" s="68"/>
      <c r="T22" s="44"/>
      <c r="W22" s="115"/>
      <c r="X22" s="115"/>
      <c r="Y22" s="115"/>
      <c r="Z22" s="115"/>
      <c r="AA22" s="115"/>
    </row>
    <row r="23" spans="2:27" ht="12.75">
      <c r="B23" s="114"/>
      <c r="C23" s="44"/>
      <c r="D23" s="44"/>
      <c r="E23" s="44"/>
      <c r="F23" s="114"/>
      <c r="G23" s="44"/>
      <c r="H23" s="44"/>
      <c r="I23" s="44"/>
      <c r="J23" s="114"/>
      <c r="K23" s="114"/>
      <c r="L23" s="44"/>
      <c r="M23" s="44"/>
      <c r="N23" s="44"/>
      <c r="O23" s="44"/>
      <c r="P23" s="44"/>
      <c r="Q23" s="44"/>
      <c r="R23" s="44"/>
      <c r="S23" s="68"/>
      <c r="T23" s="44"/>
      <c r="W23" s="32"/>
      <c r="X23" s="32"/>
      <c r="Y23" s="32"/>
      <c r="Z23" s="32"/>
      <c r="AA23" s="67"/>
    </row>
    <row r="24" spans="2:27" ht="12.75">
      <c r="B24" s="114"/>
      <c r="C24" s="44"/>
      <c r="D24" s="44"/>
      <c r="E24" s="44"/>
      <c r="F24" s="114"/>
      <c r="G24" s="44"/>
      <c r="H24" s="44"/>
      <c r="I24" s="44"/>
      <c r="J24" s="114"/>
      <c r="K24" s="114"/>
      <c r="L24" s="44"/>
      <c r="M24" s="44"/>
      <c r="N24" s="44"/>
      <c r="O24" s="44"/>
      <c r="P24" s="44"/>
      <c r="Q24" s="44"/>
      <c r="R24" s="44"/>
      <c r="S24" s="68"/>
      <c r="T24" s="44"/>
      <c r="W24" s="128"/>
      <c r="X24" s="115"/>
      <c r="Y24" s="128"/>
      <c r="Z24" s="115"/>
      <c r="AA24" s="115"/>
    </row>
    <row r="25" spans="2:27" ht="12.75">
      <c r="B25" s="114"/>
      <c r="C25" s="44"/>
      <c r="D25" s="44"/>
      <c r="E25" s="44"/>
      <c r="F25" s="114"/>
      <c r="G25" s="44"/>
      <c r="H25" s="44"/>
      <c r="I25" s="44"/>
      <c r="J25" s="114"/>
      <c r="K25" s="114"/>
      <c r="L25" s="44"/>
      <c r="M25" s="44"/>
      <c r="N25" s="44"/>
      <c r="O25" s="44"/>
      <c r="P25" s="44"/>
      <c r="Q25" s="44"/>
      <c r="R25" s="44"/>
      <c r="S25" s="68"/>
      <c r="T25" s="44"/>
      <c r="W25" s="128"/>
      <c r="X25" s="115"/>
      <c r="Y25" s="128"/>
      <c r="Z25" s="115"/>
      <c r="AA25" s="115"/>
    </row>
    <row r="26" spans="2:27" ht="12.75">
      <c r="B26" s="114"/>
      <c r="C26" s="44"/>
      <c r="D26" s="44"/>
      <c r="E26" s="44"/>
      <c r="F26" s="114"/>
      <c r="G26" s="44"/>
      <c r="H26" s="44"/>
      <c r="I26" s="44"/>
      <c r="J26" s="114"/>
      <c r="K26" s="114"/>
      <c r="L26" s="44"/>
      <c r="M26" s="44"/>
      <c r="N26" s="44"/>
      <c r="O26" s="44"/>
      <c r="P26" s="44"/>
      <c r="Q26" s="44"/>
      <c r="R26" s="44"/>
      <c r="S26" s="68"/>
      <c r="T26" s="44"/>
      <c r="W26" s="128"/>
      <c r="X26" s="115"/>
      <c r="Y26" s="128"/>
      <c r="Z26" s="115"/>
      <c r="AA26" s="131"/>
    </row>
    <row r="27" spans="2:27" ht="12.75">
      <c r="B27" s="114"/>
      <c r="C27" s="44"/>
      <c r="D27" s="44"/>
      <c r="E27" s="44"/>
      <c r="F27" s="114"/>
      <c r="G27" s="44"/>
      <c r="H27" s="44"/>
      <c r="I27" s="44"/>
      <c r="J27" s="114"/>
      <c r="K27" s="114"/>
      <c r="L27" s="44"/>
      <c r="M27" s="44"/>
      <c r="N27" s="44"/>
      <c r="O27" s="44"/>
      <c r="P27" s="44"/>
      <c r="Q27" s="44"/>
      <c r="R27" s="44"/>
      <c r="S27" s="68"/>
      <c r="T27" s="44"/>
      <c r="W27" s="128"/>
      <c r="X27" s="115"/>
      <c r="Y27" s="128"/>
      <c r="Z27" s="115"/>
      <c r="AA27" s="115"/>
    </row>
    <row r="28" spans="2:27" ht="12.75">
      <c r="B28" s="114"/>
      <c r="C28" s="44"/>
      <c r="D28" s="44"/>
      <c r="E28" s="44"/>
      <c r="F28" s="114"/>
      <c r="G28" s="44"/>
      <c r="H28" s="44"/>
      <c r="I28" s="44"/>
      <c r="J28" s="114"/>
      <c r="K28" s="114"/>
      <c r="L28" s="44"/>
      <c r="M28" s="44"/>
      <c r="N28" s="44"/>
      <c r="O28" s="44"/>
      <c r="P28" s="44"/>
      <c r="Q28" s="44"/>
      <c r="R28" s="44"/>
      <c r="S28" s="68"/>
      <c r="T28" s="44"/>
      <c r="W28" s="128"/>
      <c r="X28" s="115"/>
      <c r="Y28" s="128"/>
      <c r="Z28" s="115"/>
      <c r="AA28" s="115"/>
    </row>
    <row r="29" spans="2:27" ht="12.75">
      <c r="B29" s="114"/>
      <c r="C29" s="44"/>
      <c r="D29" s="44"/>
      <c r="E29" s="44"/>
      <c r="F29" s="114"/>
      <c r="G29" s="44"/>
      <c r="H29" s="44"/>
      <c r="I29" s="44"/>
      <c r="J29" s="114"/>
      <c r="K29" s="114"/>
      <c r="L29" s="44"/>
      <c r="M29" s="44"/>
      <c r="N29" s="44"/>
      <c r="O29" s="44"/>
      <c r="P29" s="44"/>
      <c r="Q29" s="44"/>
      <c r="R29" s="44"/>
      <c r="S29" s="68"/>
      <c r="T29" s="44"/>
      <c r="W29" s="115"/>
      <c r="X29" s="115"/>
      <c r="Y29" s="115"/>
      <c r="Z29" s="115"/>
      <c r="AA29" s="115"/>
    </row>
    <row r="30" spans="2:20" ht="12.75">
      <c r="B30" s="114"/>
      <c r="C30" s="44"/>
      <c r="D30" s="44"/>
      <c r="E30" s="44"/>
      <c r="F30" s="114"/>
      <c r="G30" s="44"/>
      <c r="H30" s="44"/>
      <c r="I30" s="44"/>
      <c r="J30" s="114"/>
      <c r="K30" s="114"/>
      <c r="L30" s="44"/>
      <c r="M30" s="44"/>
      <c r="N30" s="44"/>
      <c r="O30" s="44"/>
      <c r="P30" s="44"/>
      <c r="Q30" s="44"/>
      <c r="R30" s="44"/>
      <c r="S30" s="68"/>
      <c r="T30" s="44"/>
    </row>
    <row r="31" spans="2:20" ht="12.75">
      <c r="B31" s="114"/>
      <c r="C31" s="44"/>
      <c r="D31" s="44"/>
      <c r="E31" s="44"/>
      <c r="F31" s="114"/>
      <c r="G31" s="44"/>
      <c r="H31" s="44"/>
      <c r="I31" s="44"/>
      <c r="J31" s="114"/>
      <c r="K31" s="114"/>
      <c r="L31" s="44"/>
      <c r="M31" s="44"/>
      <c r="N31" s="44"/>
      <c r="O31" s="44"/>
      <c r="P31" s="44"/>
      <c r="Q31" s="44"/>
      <c r="R31" s="44"/>
      <c r="S31" s="68"/>
      <c r="T31" s="44"/>
    </row>
    <row r="32" spans="2:20" ht="12.75">
      <c r="B32" s="114"/>
      <c r="C32" s="44"/>
      <c r="D32" s="44"/>
      <c r="E32" s="44"/>
      <c r="F32" s="114"/>
      <c r="G32" s="44"/>
      <c r="H32" s="44"/>
      <c r="I32" s="44"/>
      <c r="J32" s="114"/>
      <c r="K32" s="114"/>
      <c r="L32" s="44"/>
      <c r="M32" s="44"/>
      <c r="N32" s="44"/>
      <c r="O32" s="44"/>
      <c r="P32" s="44"/>
      <c r="Q32" s="44"/>
      <c r="R32" s="44"/>
      <c r="S32" s="68"/>
      <c r="T32" s="44"/>
    </row>
    <row r="33" spans="2:20" ht="12.75">
      <c r="B33" s="114"/>
      <c r="C33" s="44"/>
      <c r="D33" s="44"/>
      <c r="E33" s="44"/>
      <c r="F33" s="114"/>
      <c r="G33" s="44"/>
      <c r="H33" s="44"/>
      <c r="I33" s="44"/>
      <c r="J33" s="114"/>
      <c r="K33" s="114"/>
      <c r="L33" s="44"/>
      <c r="M33" s="44"/>
      <c r="N33" s="44"/>
      <c r="O33" s="44"/>
      <c r="P33" s="44"/>
      <c r="Q33" s="44"/>
      <c r="R33" s="44"/>
      <c r="S33" s="68"/>
      <c r="T33" s="44"/>
    </row>
    <row r="34" spans="2:20" ht="12.75">
      <c r="B34" s="114"/>
      <c r="C34" s="44"/>
      <c r="D34" s="44"/>
      <c r="E34" s="44"/>
      <c r="F34" s="114"/>
      <c r="G34" s="44"/>
      <c r="H34" s="44"/>
      <c r="I34" s="44"/>
      <c r="J34" s="114"/>
      <c r="K34" s="114"/>
      <c r="L34" s="44"/>
      <c r="M34" s="44"/>
      <c r="N34" s="44"/>
      <c r="O34" s="44"/>
      <c r="P34" s="44"/>
      <c r="Q34" s="44"/>
      <c r="R34" s="44"/>
      <c r="S34" s="68"/>
      <c r="T34" s="44"/>
    </row>
    <row r="35" spans="2:20" ht="12.75">
      <c r="B35" s="114"/>
      <c r="C35" s="44"/>
      <c r="D35" s="44"/>
      <c r="E35" s="44"/>
      <c r="F35" s="114"/>
      <c r="G35" s="44"/>
      <c r="H35" s="44"/>
      <c r="I35" s="44"/>
      <c r="J35" s="114"/>
      <c r="K35" s="114"/>
      <c r="L35" s="44"/>
      <c r="M35" s="44"/>
      <c r="N35" s="44"/>
      <c r="O35" s="44"/>
      <c r="P35" s="44"/>
      <c r="Q35" s="44"/>
      <c r="R35" s="44"/>
      <c r="S35" s="68"/>
      <c r="T35" s="44"/>
    </row>
    <row r="36" spans="2:20" ht="12.75">
      <c r="B36" s="114"/>
      <c r="C36" s="44"/>
      <c r="D36" s="44"/>
      <c r="E36" s="44"/>
      <c r="F36" s="114"/>
      <c r="G36" s="44"/>
      <c r="H36" s="44"/>
      <c r="I36" s="44"/>
      <c r="J36" s="114"/>
      <c r="K36" s="114"/>
      <c r="L36" s="44"/>
      <c r="M36" s="44"/>
      <c r="N36" s="44"/>
      <c r="O36" s="44"/>
      <c r="P36" s="44"/>
      <c r="Q36" s="44"/>
      <c r="R36" s="44"/>
      <c r="S36" s="68"/>
      <c r="T36" s="44"/>
    </row>
    <row r="37" spans="2:20" ht="12.75">
      <c r="B37" s="114"/>
      <c r="C37" s="44"/>
      <c r="D37" s="44"/>
      <c r="E37" s="44"/>
      <c r="F37" s="114"/>
      <c r="G37" s="44"/>
      <c r="H37" s="44"/>
      <c r="I37" s="44"/>
      <c r="J37" s="114"/>
      <c r="K37" s="114"/>
      <c r="L37" s="44"/>
      <c r="M37" s="44"/>
      <c r="N37" s="44"/>
      <c r="O37" s="44"/>
      <c r="P37" s="44"/>
      <c r="Q37" s="44"/>
      <c r="R37" s="44"/>
      <c r="S37" s="68"/>
      <c r="T37" s="44"/>
    </row>
    <row r="38" spans="2:20" ht="12.75">
      <c r="B38" s="114"/>
      <c r="C38" s="44"/>
      <c r="D38" s="44"/>
      <c r="E38" s="44"/>
      <c r="F38" s="114"/>
      <c r="G38" s="44"/>
      <c r="H38" s="44"/>
      <c r="I38" s="44"/>
      <c r="J38" s="114"/>
      <c r="K38" s="114"/>
      <c r="L38" s="44"/>
      <c r="M38" s="44"/>
      <c r="N38" s="44"/>
      <c r="O38" s="44"/>
      <c r="P38" s="44"/>
      <c r="Q38" s="44"/>
      <c r="R38" s="44"/>
      <c r="S38" s="68"/>
      <c r="T38" s="44"/>
    </row>
    <row r="39" spans="2:20" ht="12.75">
      <c r="B39" s="114"/>
      <c r="C39" s="44"/>
      <c r="D39" s="44"/>
      <c r="E39" s="44"/>
      <c r="F39" s="114"/>
      <c r="G39" s="44"/>
      <c r="H39" s="44"/>
      <c r="I39" s="44"/>
      <c r="J39" s="114"/>
      <c r="K39" s="114"/>
      <c r="L39" s="44"/>
      <c r="M39" s="44"/>
      <c r="N39" s="44"/>
      <c r="O39" s="44"/>
      <c r="P39" s="44"/>
      <c r="Q39" s="44"/>
      <c r="R39" s="44"/>
      <c r="S39" s="68"/>
      <c r="T39" s="44"/>
    </row>
    <row r="40" spans="2:20" ht="12.75">
      <c r="B40" s="114"/>
      <c r="C40" s="44"/>
      <c r="D40" s="44"/>
      <c r="E40" s="44"/>
      <c r="F40" s="114"/>
      <c r="G40" s="44"/>
      <c r="H40" s="44"/>
      <c r="I40" s="44"/>
      <c r="J40" s="114"/>
      <c r="K40" s="114"/>
      <c r="L40" s="44"/>
      <c r="M40" s="44"/>
      <c r="N40" s="44"/>
      <c r="O40" s="44"/>
      <c r="P40" s="44"/>
      <c r="Q40" s="44"/>
      <c r="R40" s="44"/>
      <c r="S40" s="68"/>
      <c r="T40" s="44"/>
    </row>
    <row r="41" spans="2:20" ht="12.75">
      <c r="B41" s="114"/>
      <c r="C41" s="44"/>
      <c r="D41" s="44"/>
      <c r="E41" s="44"/>
      <c r="F41" s="114"/>
      <c r="G41" s="44"/>
      <c r="H41" s="44"/>
      <c r="I41" s="44"/>
      <c r="J41" s="114"/>
      <c r="K41" s="114"/>
      <c r="L41" s="44"/>
      <c r="M41" s="44"/>
      <c r="N41" s="44"/>
      <c r="O41" s="44"/>
      <c r="P41" s="44"/>
      <c r="Q41" s="44"/>
      <c r="R41" s="44"/>
      <c r="S41" s="68"/>
      <c r="T41" s="44"/>
    </row>
    <row r="42" spans="2:20" ht="12.75">
      <c r="B42" s="114"/>
      <c r="C42" s="44"/>
      <c r="D42" s="44"/>
      <c r="E42" s="44"/>
      <c r="F42" s="114"/>
      <c r="G42" s="44"/>
      <c r="H42" s="44"/>
      <c r="I42" s="44"/>
      <c r="J42" s="114"/>
      <c r="K42" s="114"/>
      <c r="L42" s="44"/>
      <c r="M42" s="44"/>
      <c r="N42" s="44"/>
      <c r="O42" s="44"/>
      <c r="P42" s="44"/>
      <c r="Q42" s="44"/>
      <c r="R42" s="44"/>
      <c r="S42" s="68"/>
      <c r="T42" s="44"/>
    </row>
    <row r="43" spans="2:20" ht="12.75">
      <c r="B43" s="114"/>
      <c r="C43" s="44"/>
      <c r="D43" s="44"/>
      <c r="E43" s="44"/>
      <c r="F43" s="114"/>
      <c r="G43" s="44"/>
      <c r="H43" s="44"/>
      <c r="I43" s="44"/>
      <c r="J43" s="114"/>
      <c r="K43" s="114"/>
      <c r="L43" s="44"/>
      <c r="M43" s="44"/>
      <c r="N43" s="44"/>
      <c r="O43" s="44"/>
      <c r="P43" s="44"/>
      <c r="Q43" s="44"/>
      <c r="R43" s="44"/>
      <c r="S43" s="68"/>
      <c r="T43" s="44"/>
    </row>
    <row r="44" spans="2:20" ht="12.75">
      <c r="B44" s="114"/>
      <c r="C44" s="44"/>
      <c r="D44" s="44"/>
      <c r="E44" s="44"/>
      <c r="F44" s="114"/>
      <c r="G44" s="44"/>
      <c r="H44" s="44"/>
      <c r="I44" s="44"/>
      <c r="J44" s="114"/>
      <c r="K44" s="114"/>
      <c r="L44" s="44"/>
      <c r="M44" s="44"/>
      <c r="N44" s="44"/>
      <c r="O44" s="44"/>
      <c r="P44" s="44"/>
      <c r="Q44" s="44"/>
      <c r="R44" s="44"/>
      <c r="S44" s="68"/>
      <c r="T44" s="44"/>
    </row>
    <row r="45" spans="2:20" ht="12.75">
      <c r="B45" s="114"/>
      <c r="C45" s="44"/>
      <c r="D45" s="44"/>
      <c r="E45" s="44"/>
      <c r="F45" s="114"/>
      <c r="G45" s="44"/>
      <c r="H45" s="44"/>
      <c r="I45" s="44"/>
      <c r="J45" s="114"/>
      <c r="K45" s="114"/>
      <c r="L45" s="44"/>
      <c r="M45" s="44"/>
      <c r="N45" s="44"/>
      <c r="O45" s="44"/>
      <c r="P45" s="44"/>
      <c r="Q45" s="44"/>
      <c r="R45" s="44"/>
      <c r="S45" s="68"/>
      <c r="T45" s="44"/>
    </row>
    <row r="46" spans="2:20" ht="12.75">
      <c r="B46" s="114"/>
      <c r="C46" s="44"/>
      <c r="D46" s="44"/>
      <c r="E46" s="44"/>
      <c r="F46" s="114"/>
      <c r="G46" s="44"/>
      <c r="H46" s="44"/>
      <c r="I46" s="44"/>
      <c r="J46" s="114"/>
      <c r="K46" s="114"/>
      <c r="L46" s="44"/>
      <c r="M46" s="44"/>
      <c r="N46" s="44"/>
      <c r="O46" s="44"/>
      <c r="P46" s="44"/>
      <c r="Q46" s="44"/>
      <c r="R46" s="44"/>
      <c r="S46" s="68"/>
      <c r="T46" s="44"/>
    </row>
    <row r="47" spans="2:20" ht="12.75">
      <c r="B47" s="114"/>
      <c r="C47" s="44"/>
      <c r="D47" s="44"/>
      <c r="E47" s="44"/>
      <c r="F47" s="114"/>
      <c r="G47" s="44"/>
      <c r="H47" s="44"/>
      <c r="I47" s="44"/>
      <c r="J47" s="114"/>
      <c r="K47" s="114"/>
      <c r="L47" s="44"/>
      <c r="M47" s="44"/>
      <c r="N47" s="44"/>
      <c r="O47" s="44"/>
      <c r="P47" s="44"/>
      <c r="Q47" s="44"/>
      <c r="R47" s="44"/>
      <c r="S47" s="68"/>
      <c r="T47" s="44"/>
    </row>
    <row r="48" spans="2:20" ht="12.75">
      <c r="B48" s="114"/>
      <c r="C48" s="44"/>
      <c r="D48" s="44"/>
      <c r="E48" s="44"/>
      <c r="F48" s="114"/>
      <c r="G48" s="44"/>
      <c r="H48" s="44"/>
      <c r="I48" s="44"/>
      <c r="J48" s="114"/>
      <c r="K48" s="114"/>
      <c r="L48" s="44"/>
      <c r="M48" s="44"/>
      <c r="N48" s="44"/>
      <c r="O48" s="44"/>
      <c r="P48" s="44"/>
      <c r="Q48" s="44"/>
      <c r="R48" s="44"/>
      <c r="S48" s="68"/>
      <c r="T48" s="44"/>
    </row>
    <row r="49" spans="2:20" ht="12.75">
      <c r="B49" s="114"/>
      <c r="C49" s="44"/>
      <c r="D49" s="44"/>
      <c r="E49" s="44"/>
      <c r="F49" s="114"/>
      <c r="G49" s="44"/>
      <c r="H49" s="44"/>
      <c r="I49" s="44"/>
      <c r="J49" s="114"/>
      <c r="K49" s="114"/>
      <c r="L49" s="44"/>
      <c r="M49" s="44"/>
      <c r="N49" s="44"/>
      <c r="O49" s="44"/>
      <c r="P49" s="44"/>
      <c r="Q49" s="44"/>
      <c r="R49" s="44"/>
      <c r="S49" s="68"/>
      <c r="T49" s="44"/>
    </row>
    <row r="50" spans="2:20" ht="12.75">
      <c r="B50" s="114"/>
      <c r="C50" s="44"/>
      <c r="D50" s="44"/>
      <c r="E50" s="44"/>
      <c r="F50" s="114"/>
      <c r="G50" s="44"/>
      <c r="H50" s="44"/>
      <c r="I50" s="44"/>
      <c r="J50" s="114"/>
      <c r="K50" s="114"/>
      <c r="L50" s="44"/>
      <c r="M50" s="44"/>
      <c r="N50" s="44"/>
      <c r="O50" s="44"/>
      <c r="P50" s="44"/>
      <c r="Q50" s="44"/>
      <c r="R50" s="44"/>
      <c r="S50" s="68"/>
      <c r="T50" s="44"/>
    </row>
    <row r="51" spans="2:20" ht="12.75">
      <c r="B51" s="114"/>
      <c r="C51" s="44"/>
      <c r="D51" s="44"/>
      <c r="E51" s="44"/>
      <c r="F51" s="114"/>
      <c r="G51" s="44"/>
      <c r="H51" s="44"/>
      <c r="I51" s="44"/>
      <c r="J51" s="114"/>
      <c r="K51" s="114"/>
      <c r="L51" s="44"/>
      <c r="M51" s="44"/>
      <c r="N51" s="44"/>
      <c r="O51" s="44"/>
      <c r="P51" s="44"/>
      <c r="Q51" s="44"/>
      <c r="R51" s="44"/>
      <c r="S51" s="68"/>
      <c r="T51" s="44"/>
    </row>
    <row r="52" spans="2:20" ht="12.75">
      <c r="B52" s="114"/>
      <c r="C52" s="44"/>
      <c r="D52" s="44"/>
      <c r="E52" s="44"/>
      <c r="F52" s="114"/>
      <c r="G52" s="44"/>
      <c r="H52" s="44"/>
      <c r="I52" s="44"/>
      <c r="J52" s="114"/>
      <c r="K52" s="114"/>
      <c r="L52" s="44"/>
      <c r="M52" s="44"/>
      <c r="N52" s="44"/>
      <c r="O52" s="44"/>
      <c r="P52" s="44"/>
      <c r="Q52" s="44"/>
      <c r="R52" s="44"/>
      <c r="S52" s="68"/>
      <c r="T52" s="44"/>
    </row>
    <row r="53" spans="2:20" ht="12.75">
      <c r="B53" s="114"/>
      <c r="C53" s="44"/>
      <c r="D53" s="44"/>
      <c r="E53" s="44"/>
      <c r="F53" s="114"/>
      <c r="G53" s="44"/>
      <c r="H53" s="44"/>
      <c r="I53" s="44"/>
      <c r="J53" s="114"/>
      <c r="K53" s="114"/>
      <c r="L53" s="44"/>
      <c r="M53" s="44"/>
      <c r="N53" s="44"/>
      <c r="O53" s="44"/>
      <c r="P53" s="44"/>
      <c r="Q53" s="44"/>
      <c r="R53" s="44"/>
      <c r="S53" s="68"/>
      <c r="T53" s="44"/>
    </row>
    <row r="54" spans="2:20" ht="12.75">
      <c r="B54" s="114"/>
      <c r="C54" s="44"/>
      <c r="D54" s="44"/>
      <c r="E54" s="44"/>
      <c r="F54" s="114"/>
      <c r="G54" s="44"/>
      <c r="H54" s="44"/>
      <c r="I54" s="44"/>
      <c r="J54" s="114"/>
      <c r="K54" s="114"/>
      <c r="L54" s="44"/>
      <c r="M54" s="44"/>
      <c r="N54" s="44"/>
      <c r="O54" s="44"/>
      <c r="P54" s="44"/>
      <c r="Q54" s="44"/>
      <c r="R54" s="44"/>
      <c r="S54" s="68"/>
      <c r="T54" s="44"/>
    </row>
    <row r="55" spans="2:20" ht="12.75">
      <c r="B55" s="114"/>
      <c r="C55" s="44"/>
      <c r="D55" s="44"/>
      <c r="E55" s="44"/>
      <c r="F55" s="114"/>
      <c r="G55" s="44"/>
      <c r="H55" s="44"/>
      <c r="I55" s="44"/>
      <c r="J55" s="114"/>
      <c r="K55" s="114"/>
      <c r="L55" s="44"/>
      <c r="M55" s="44"/>
      <c r="N55" s="44"/>
      <c r="O55" s="44"/>
      <c r="P55" s="44"/>
      <c r="Q55" s="44"/>
      <c r="R55" s="44"/>
      <c r="S55" s="68"/>
      <c r="T55" s="44"/>
    </row>
    <row r="56" spans="2:20" ht="12.75">
      <c r="B56" s="114"/>
      <c r="C56" s="44"/>
      <c r="D56" s="44"/>
      <c r="E56" s="44"/>
      <c r="F56" s="114"/>
      <c r="G56" s="44"/>
      <c r="H56" s="44"/>
      <c r="I56" s="44"/>
      <c r="J56" s="114"/>
      <c r="K56" s="114"/>
      <c r="L56" s="44"/>
      <c r="M56" s="44"/>
      <c r="N56" s="44"/>
      <c r="O56" s="44"/>
      <c r="P56" s="44"/>
      <c r="Q56" s="44"/>
      <c r="R56" s="44"/>
      <c r="S56" s="68"/>
      <c r="T56" s="44"/>
    </row>
    <row r="57" spans="2:20" ht="12.75">
      <c r="B57" s="114"/>
      <c r="C57" s="44"/>
      <c r="D57" s="44"/>
      <c r="E57" s="44"/>
      <c r="F57" s="114"/>
      <c r="G57" s="44"/>
      <c r="H57" s="44"/>
      <c r="I57" s="44"/>
      <c r="J57" s="114"/>
      <c r="K57" s="114"/>
      <c r="L57" s="44"/>
      <c r="M57" s="44"/>
      <c r="N57" s="44"/>
      <c r="O57" s="44"/>
      <c r="P57" s="44"/>
      <c r="Q57" s="44"/>
      <c r="R57" s="44"/>
      <c r="S57" s="68"/>
      <c r="T57" s="44"/>
    </row>
    <row r="58" spans="2:20" ht="12.75">
      <c r="B58" s="114"/>
      <c r="C58" s="44"/>
      <c r="D58" s="44"/>
      <c r="E58" s="44"/>
      <c r="F58" s="114"/>
      <c r="G58" s="44"/>
      <c r="H58" s="44"/>
      <c r="I58" s="44"/>
      <c r="J58" s="114"/>
      <c r="K58" s="114"/>
      <c r="L58" s="44"/>
      <c r="M58" s="44"/>
      <c r="N58" s="44"/>
      <c r="O58" s="44"/>
      <c r="P58" s="44"/>
      <c r="Q58" s="44"/>
      <c r="R58" s="44"/>
      <c r="S58" s="68"/>
      <c r="T58" s="44"/>
    </row>
    <row r="59" spans="2:20" ht="12.75">
      <c r="B59" s="114"/>
      <c r="C59" s="44"/>
      <c r="D59" s="44"/>
      <c r="E59" s="44"/>
      <c r="F59" s="114"/>
      <c r="G59" s="44"/>
      <c r="H59" s="44"/>
      <c r="I59" s="44"/>
      <c r="J59" s="114"/>
      <c r="K59" s="114"/>
      <c r="L59" s="44"/>
      <c r="M59" s="44"/>
      <c r="N59" s="44"/>
      <c r="O59" s="44"/>
      <c r="P59" s="44"/>
      <c r="Q59" s="44"/>
      <c r="R59" s="44"/>
      <c r="S59" s="68"/>
      <c r="T59" s="44"/>
    </row>
    <row r="60" spans="2:20" ht="12.75">
      <c r="B60" s="114"/>
      <c r="C60" s="44"/>
      <c r="D60" s="44"/>
      <c r="E60" s="44"/>
      <c r="F60" s="114"/>
      <c r="G60" s="44"/>
      <c r="H60" s="44"/>
      <c r="I60" s="44"/>
      <c r="J60" s="114"/>
      <c r="K60" s="114"/>
      <c r="L60" s="44"/>
      <c r="M60" s="44"/>
      <c r="N60" s="44"/>
      <c r="O60" s="44"/>
      <c r="P60" s="44"/>
      <c r="Q60" s="44"/>
      <c r="R60" s="44"/>
      <c r="S60" s="68"/>
      <c r="T60" s="44"/>
    </row>
    <row r="61" spans="2:20" ht="12.75">
      <c r="B61" s="114"/>
      <c r="C61" s="44"/>
      <c r="D61" s="44"/>
      <c r="E61" s="44"/>
      <c r="F61" s="114"/>
      <c r="G61" s="44"/>
      <c r="H61" s="44"/>
      <c r="I61" s="44"/>
      <c r="J61" s="114"/>
      <c r="K61" s="114"/>
      <c r="L61" s="44"/>
      <c r="M61" s="44"/>
      <c r="N61" s="44"/>
      <c r="O61" s="44"/>
      <c r="P61" s="44"/>
      <c r="Q61" s="44"/>
      <c r="R61" s="44"/>
      <c r="S61" s="68"/>
      <c r="T61" s="44"/>
    </row>
    <row r="62" spans="2:20" ht="12.75">
      <c r="B62" s="114"/>
      <c r="C62" s="44"/>
      <c r="D62" s="44"/>
      <c r="E62" s="44"/>
      <c r="F62" s="114"/>
      <c r="G62" s="44"/>
      <c r="H62" s="44"/>
      <c r="I62" s="44"/>
      <c r="J62" s="114"/>
      <c r="K62" s="114"/>
      <c r="L62" s="44"/>
      <c r="M62" s="44"/>
      <c r="N62" s="44"/>
      <c r="O62" s="44"/>
      <c r="P62" s="44"/>
      <c r="Q62" s="44"/>
      <c r="R62" s="44"/>
      <c r="S62" s="68"/>
      <c r="T62" s="44"/>
    </row>
    <row r="63" spans="2:20" ht="12.75">
      <c r="B63" s="114"/>
      <c r="C63" s="44"/>
      <c r="D63" s="44"/>
      <c r="E63" s="44"/>
      <c r="F63" s="114"/>
      <c r="G63" s="44"/>
      <c r="H63" s="44"/>
      <c r="I63" s="44"/>
      <c r="J63" s="114"/>
      <c r="K63" s="114"/>
      <c r="L63" s="44"/>
      <c r="M63" s="44"/>
      <c r="N63" s="44"/>
      <c r="O63" s="44"/>
      <c r="P63" s="44"/>
      <c r="Q63" s="44"/>
      <c r="R63" s="44"/>
      <c r="S63" s="68"/>
      <c r="T63" s="44"/>
    </row>
    <row r="64" spans="2:20" ht="12.75">
      <c r="B64" s="114"/>
      <c r="C64" s="44"/>
      <c r="D64" s="44"/>
      <c r="E64" s="44"/>
      <c r="F64" s="114"/>
      <c r="G64" s="44"/>
      <c r="H64" s="44"/>
      <c r="I64" s="44"/>
      <c r="J64" s="114"/>
      <c r="K64" s="114"/>
      <c r="L64" s="44"/>
      <c r="M64" s="44"/>
      <c r="N64" s="44"/>
      <c r="O64" s="44"/>
      <c r="P64" s="44"/>
      <c r="Q64" s="44"/>
      <c r="R64" s="44"/>
      <c r="S64" s="68"/>
      <c r="T64" s="44"/>
    </row>
    <row r="65" spans="2:20" ht="12.75">
      <c r="B65" s="114"/>
      <c r="C65" s="44"/>
      <c r="D65" s="44"/>
      <c r="E65" s="44"/>
      <c r="F65" s="114"/>
      <c r="G65" s="44"/>
      <c r="H65" s="44"/>
      <c r="I65" s="44"/>
      <c r="J65" s="114"/>
      <c r="K65" s="114"/>
      <c r="L65" s="44"/>
      <c r="M65" s="44"/>
      <c r="N65" s="44"/>
      <c r="O65" s="44"/>
      <c r="P65" s="44"/>
      <c r="Q65" s="44"/>
      <c r="R65" s="44"/>
      <c r="S65" s="68"/>
      <c r="T65" s="44"/>
    </row>
    <row r="66" spans="2:20" ht="12.75">
      <c r="B66" s="114"/>
      <c r="C66" s="44"/>
      <c r="D66" s="44"/>
      <c r="E66" s="44"/>
      <c r="F66" s="114"/>
      <c r="G66" s="44"/>
      <c r="H66" s="44"/>
      <c r="I66" s="44"/>
      <c r="J66" s="114"/>
      <c r="K66" s="114"/>
      <c r="L66" s="44"/>
      <c r="M66" s="44"/>
      <c r="N66" s="44"/>
      <c r="O66" s="44"/>
      <c r="P66" s="44"/>
      <c r="Q66" s="44"/>
      <c r="R66" s="44"/>
      <c r="S66" s="68"/>
      <c r="T66" s="44"/>
    </row>
    <row r="67" spans="2:20" ht="12.75">
      <c r="B67" s="114"/>
      <c r="C67" s="44"/>
      <c r="D67" s="44"/>
      <c r="E67" s="44"/>
      <c r="F67" s="114"/>
      <c r="G67" s="44"/>
      <c r="H67" s="44"/>
      <c r="I67" s="44"/>
      <c r="J67" s="114"/>
      <c r="K67" s="114"/>
      <c r="L67" s="44"/>
      <c r="M67" s="44"/>
      <c r="N67" s="44"/>
      <c r="O67" s="44"/>
      <c r="P67" s="44"/>
      <c r="Q67" s="44"/>
      <c r="R67" s="44"/>
      <c r="S67" s="68"/>
      <c r="T67" s="44"/>
    </row>
    <row r="68" spans="2:20" ht="12.75">
      <c r="B68" s="114"/>
      <c r="C68" s="44"/>
      <c r="D68" s="44"/>
      <c r="E68" s="44"/>
      <c r="F68" s="114"/>
      <c r="G68" s="44"/>
      <c r="H68" s="44"/>
      <c r="I68" s="44"/>
      <c r="J68" s="114"/>
      <c r="K68" s="114"/>
      <c r="L68" s="44"/>
      <c r="M68" s="44"/>
      <c r="N68" s="44"/>
      <c r="O68" s="44"/>
      <c r="P68" s="44"/>
      <c r="Q68" s="44"/>
      <c r="R68" s="44"/>
      <c r="S68" s="68"/>
      <c r="T68" s="44"/>
    </row>
    <row r="69" spans="2:20" ht="12.75">
      <c r="B69" s="114"/>
      <c r="C69" s="44"/>
      <c r="D69" s="44"/>
      <c r="E69" s="44"/>
      <c r="F69" s="114"/>
      <c r="G69" s="44"/>
      <c r="H69" s="44"/>
      <c r="I69" s="44"/>
      <c r="J69" s="114"/>
      <c r="K69" s="114"/>
      <c r="L69" s="44"/>
      <c r="M69" s="44"/>
      <c r="N69" s="44"/>
      <c r="O69" s="44"/>
      <c r="P69" s="44"/>
      <c r="Q69" s="44"/>
      <c r="R69" s="44"/>
      <c r="S69" s="68"/>
      <c r="T69" s="44"/>
    </row>
    <row r="70" spans="2:20" ht="12.75">
      <c r="B70" s="114"/>
      <c r="C70" s="44"/>
      <c r="D70" s="44"/>
      <c r="E70" s="44"/>
      <c r="F70" s="114"/>
      <c r="G70" s="44"/>
      <c r="H70" s="44"/>
      <c r="I70" s="44"/>
      <c r="J70" s="114"/>
      <c r="K70" s="114"/>
      <c r="L70" s="44"/>
      <c r="M70" s="44"/>
      <c r="N70" s="44"/>
      <c r="O70" s="44"/>
      <c r="P70" s="44"/>
      <c r="Q70" s="44"/>
      <c r="R70" s="44"/>
      <c r="S70" s="68"/>
      <c r="T70" s="44"/>
    </row>
    <row r="71" spans="2:20" ht="12.75">
      <c r="B71" s="43"/>
      <c r="C71" s="44"/>
      <c r="D71" s="44"/>
      <c r="E71" s="44"/>
      <c r="F71" s="43"/>
      <c r="G71" s="44"/>
      <c r="H71" s="44"/>
      <c r="I71" s="44"/>
      <c r="J71" s="114"/>
      <c r="K71" s="43"/>
      <c r="L71" s="44"/>
      <c r="M71" s="44"/>
      <c r="N71" s="44"/>
      <c r="O71" s="44"/>
      <c r="P71" s="44"/>
      <c r="Q71" s="44"/>
      <c r="R71" s="44"/>
      <c r="S71" s="68"/>
      <c r="T71" s="44"/>
    </row>
    <row r="72" spans="2:20" ht="12.75">
      <c r="B72" s="114"/>
      <c r="C72" s="44"/>
      <c r="D72" s="44"/>
      <c r="E72" s="44"/>
      <c r="F72" s="114"/>
      <c r="G72" s="44"/>
      <c r="H72" s="44"/>
      <c r="I72" s="44"/>
      <c r="J72" s="114"/>
      <c r="K72" s="114"/>
      <c r="L72" s="44"/>
      <c r="M72" s="44"/>
      <c r="N72" s="44"/>
      <c r="O72" s="44"/>
      <c r="P72" s="44"/>
      <c r="Q72" s="44"/>
      <c r="R72" s="44"/>
      <c r="S72" s="68"/>
      <c r="T72" s="44"/>
    </row>
    <row r="73" spans="2:20" ht="12.75">
      <c r="B73" s="132"/>
      <c r="C73" s="44"/>
      <c r="D73" s="44"/>
      <c r="E73" s="44"/>
      <c r="F73" s="132"/>
      <c r="G73" s="44"/>
      <c r="H73" s="44"/>
      <c r="I73" s="44"/>
      <c r="J73" s="114"/>
      <c r="K73" s="114"/>
      <c r="L73" s="44"/>
      <c r="M73" s="44"/>
      <c r="N73" s="44"/>
      <c r="O73" s="44"/>
      <c r="P73" s="44"/>
      <c r="Q73" s="44"/>
      <c r="R73" s="44"/>
      <c r="S73" s="68"/>
      <c r="T73" s="44"/>
    </row>
    <row r="74" spans="2:20" ht="12.75">
      <c r="B74" s="43"/>
      <c r="C74" s="44"/>
      <c r="D74" s="44"/>
      <c r="E74" s="44"/>
      <c r="F74" s="43"/>
      <c r="G74" s="44"/>
      <c r="H74" s="44"/>
      <c r="I74" s="44"/>
      <c r="J74" s="114"/>
      <c r="K74" s="43"/>
      <c r="L74" s="44"/>
      <c r="M74" s="44"/>
      <c r="N74" s="44"/>
      <c r="O74" s="44"/>
      <c r="P74" s="44"/>
      <c r="Q74" s="44"/>
      <c r="R74" s="44"/>
      <c r="S74" s="68"/>
      <c r="T74" s="44"/>
    </row>
    <row r="75" spans="2:20" ht="12.75">
      <c r="B75" s="114"/>
      <c r="C75" s="44"/>
      <c r="D75" s="44"/>
      <c r="E75" s="44"/>
      <c r="F75" s="114"/>
      <c r="G75" s="44"/>
      <c r="H75" s="44"/>
      <c r="I75" s="44"/>
      <c r="J75" s="114"/>
      <c r="K75" s="114"/>
      <c r="L75" s="44"/>
      <c r="M75" s="44"/>
      <c r="N75" s="44"/>
      <c r="O75" s="44"/>
      <c r="P75" s="44"/>
      <c r="Q75" s="44"/>
      <c r="R75" s="44"/>
      <c r="S75" s="68"/>
      <c r="T75" s="44"/>
    </row>
    <row r="76" spans="2:20" ht="12.75">
      <c r="B76" s="132"/>
      <c r="C76" s="44"/>
      <c r="D76" s="44"/>
      <c r="E76" s="44"/>
      <c r="F76" s="132"/>
      <c r="G76" s="44"/>
      <c r="H76" s="44"/>
      <c r="I76" s="44"/>
      <c r="J76" s="114"/>
      <c r="K76" s="114"/>
      <c r="L76" s="44"/>
      <c r="M76" s="44"/>
      <c r="N76" s="44"/>
      <c r="O76" s="44"/>
      <c r="P76" s="44"/>
      <c r="Q76" s="44"/>
      <c r="R76" s="44"/>
      <c r="S76" s="68"/>
      <c r="T76" s="44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14.7109375" style="0" bestFit="1" customWidth="1"/>
    <col min="2" max="2" width="12.421875" style="2" bestFit="1" customWidth="1"/>
    <col min="3" max="3" width="9.140625" style="2" customWidth="1"/>
    <col min="4" max="4" width="26.00390625" style="2" customWidth="1"/>
  </cols>
  <sheetData>
    <row r="1" spans="1:4" ht="12.75">
      <c r="A1" s="54"/>
      <c r="B1" s="55" t="s">
        <v>89</v>
      </c>
      <c r="C1" s="55" t="s">
        <v>90</v>
      </c>
      <c r="D1" s="55" t="s">
        <v>91</v>
      </c>
    </row>
    <row r="2" spans="1:4" ht="12.75">
      <c r="A2" s="57"/>
      <c r="B2" s="25"/>
      <c r="C2" s="25"/>
      <c r="D2" s="25"/>
    </row>
    <row r="3" spans="1:4" ht="12.75">
      <c r="A3" s="1" t="s">
        <v>70</v>
      </c>
      <c r="B3" s="2">
        <f>DNA!A2</f>
        <v>0</v>
      </c>
      <c r="C3" s="53">
        <v>3.6</v>
      </c>
      <c r="D3" s="53">
        <f aca="true" t="shared" si="0" ref="D3:D8">B3*C3</f>
        <v>0</v>
      </c>
    </row>
    <row r="4" spans="1:4" ht="12.75">
      <c r="A4" s="1" t="s">
        <v>18</v>
      </c>
      <c r="B4" s="2">
        <f>PCR!A4</f>
        <v>0</v>
      </c>
      <c r="C4" s="53">
        <v>1.5</v>
      </c>
      <c r="D4" s="53">
        <f t="shared" si="0"/>
        <v>0</v>
      </c>
    </row>
    <row r="5" spans="1:4" ht="12.75">
      <c r="A5" s="1" t="s">
        <v>37</v>
      </c>
      <c r="B5" s="2">
        <f>PCR_cleanup!A2</f>
        <v>0</v>
      </c>
      <c r="C5" s="53">
        <v>2</v>
      </c>
      <c r="D5" s="53">
        <f t="shared" si="0"/>
        <v>0</v>
      </c>
    </row>
    <row r="6" spans="1:4" ht="12.75">
      <c r="A6" s="1" t="s">
        <v>38</v>
      </c>
      <c r="B6" s="2">
        <f>SEQ!A2</f>
        <v>0</v>
      </c>
      <c r="C6" s="53">
        <f>2.5+1</f>
        <v>3.5</v>
      </c>
      <c r="D6" s="53">
        <f t="shared" si="0"/>
        <v>0</v>
      </c>
    </row>
    <row r="7" spans="1:4" ht="12.75">
      <c r="A7" s="1" t="s">
        <v>88</v>
      </c>
      <c r="B7" s="2">
        <f>Primers!B1</f>
        <v>0</v>
      </c>
      <c r="C7" s="53">
        <v>10</v>
      </c>
      <c r="D7" s="53">
        <f t="shared" si="0"/>
        <v>0</v>
      </c>
    </row>
    <row r="8" spans="1:4" ht="12.75">
      <c r="A8" s="1" t="s">
        <v>93</v>
      </c>
      <c r="C8" s="53"/>
      <c r="D8" s="53">
        <f t="shared" si="0"/>
        <v>0</v>
      </c>
    </row>
    <row r="9" spans="3:4" ht="12.75">
      <c r="C9" s="53"/>
      <c r="D9" s="53"/>
    </row>
    <row r="10" spans="1:4" ht="12.75">
      <c r="A10" s="54"/>
      <c r="B10" s="55" t="s">
        <v>92</v>
      </c>
      <c r="C10" s="55"/>
      <c r="D10" s="56">
        <f>SUM(D3:D9)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AH118"/>
  <sheetViews>
    <sheetView zoomScalePageLayoutView="0" workbookViewId="0" topLeftCell="A1">
      <pane xSplit="1" ySplit="3" topLeftCell="R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G3" sqref="AG3"/>
    </sheetView>
  </sheetViews>
  <sheetFormatPr defaultColWidth="9.140625" defaultRowHeight="12.75"/>
  <cols>
    <col min="1" max="1" width="14.7109375" style="34" bestFit="1" customWidth="1"/>
    <col min="2" max="2" width="10.28125" style="20" customWidth="1"/>
    <col min="3" max="3" width="17.8515625" style="20" bestFit="1" customWidth="1"/>
    <col min="4" max="4" width="14.00390625" style="61" bestFit="1" customWidth="1"/>
    <col min="5" max="5" width="15.7109375" style="34" bestFit="1" customWidth="1"/>
    <col min="6" max="6" width="12.421875" style="34" bestFit="1" customWidth="1"/>
    <col min="7" max="7" width="10.7109375" style="59" bestFit="1" customWidth="1"/>
    <col min="8" max="8" width="3.28125" style="34" customWidth="1"/>
    <col min="9" max="9" width="14.7109375" style="34" bestFit="1" customWidth="1"/>
    <col min="10" max="10" width="6.8515625" style="34" bestFit="1" customWidth="1"/>
    <col min="11" max="11" width="5.421875" style="34" bestFit="1" customWidth="1"/>
    <col min="12" max="12" width="5.57421875" style="34" bestFit="1" customWidth="1"/>
    <col min="13" max="13" width="6.00390625" style="34" bestFit="1" customWidth="1"/>
    <col min="14" max="14" width="8.7109375" style="34" bestFit="1" customWidth="1"/>
    <col min="15" max="15" width="13.7109375" style="61" bestFit="1" customWidth="1"/>
    <col min="16" max="16" width="27.7109375" style="61" bestFit="1" customWidth="1"/>
    <col min="17" max="17" width="8.140625" style="34" bestFit="1" customWidth="1"/>
    <col min="18" max="18" width="13.28125" style="34" bestFit="1" customWidth="1"/>
    <col min="19" max="19" width="17.28125" style="34" bestFit="1" customWidth="1"/>
    <col min="20" max="20" width="9.140625" style="34" customWidth="1"/>
    <col min="21" max="21" width="14.7109375" style="34" bestFit="1" customWidth="1"/>
    <col min="22" max="22" width="7.8515625" style="34" bestFit="1" customWidth="1"/>
    <col min="23" max="23" width="11.57421875" style="34" bestFit="1" customWidth="1"/>
    <col min="24" max="24" width="12.8515625" style="34" bestFit="1" customWidth="1"/>
    <col min="25" max="25" width="15.57421875" style="34" bestFit="1" customWidth="1"/>
    <col min="26" max="26" width="11.421875" style="34" bestFit="1" customWidth="1"/>
    <col min="27" max="27" width="31.00390625" style="34" bestFit="1" customWidth="1"/>
    <col min="28" max="28" width="5.57421875" style="34" bestFit="1" customWidth="1"/>
    <col min="29" max="29" width="8.28125" style="34" bestFit="1" customWidth="1"/>
    <col min="30" max="30" width="7.140625" style="34" bestFit="1" customWidth="1"/>
    <col min="31" max="31" width="8.421875" style="34" bestFit="1" customWidth="1"/>
    <col min="32" max="32" width="7.140625" style="34" bestFit="1" customWidth="1"/>
    <col min="33" max="16384" width="9.140625" style="34" customWidth="1"/>
  </cols>
  <sheetData>
    <row r="1" spans="1:32" s="91" customFormat="1" ht="15">
      <c r="A1" s="298" t="s">
        <v>106</v>
      </c>
      <c r="B1" s="299"/>
      <c r="C1" s="299"/>
      <c r="D1" s="299"/>
      <c r="E1" s="299"/>
      <c r="F1" s="299"/>
      <c r="G1" s="300"/>
      <c r="I1" s="298" t="s">
        <v>112</v>
      </c>
      <c r="J1" s="299"/>
      <c r="K1" s="299"/>
      <c r="L1" s="299"/>
      <c r="M1" s="299"/>
      <c r="N1" s="299"/>
      <c r="O1" s="299"/>
      <c r="P1" s="299"/>
      <c r="Q1" s="299"/>
      <c r="R1" s="299"/>
      <c r="S1" s="300"/>
      <c r="T1" s="33"/>
      <c r="U1" s="298" t="s">
        <v>190</v>
      </c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8"/>
    </row>
    <row r="2" spans="1:32" s="91" customFormat="1" ht="15">
      <c r="A2" s="301"/>
      <c r="B2" s="302"/>
      <c r="C2" s="302"/>
      <c r="D2" s="302"/>
      <c r="E2" s="302"/>
      <c r="F2" s="302"/>
      <c r="G2" s="303"/>
      <c r="I2" s="304"/>
      <c r="J2" s="305"/>
      <c r="K2" s="305"/>
      <c r="L2" s="305"/>
      <c r="M2" s="305"/>
      <c r="N2" s="305"/>
      <c r="O2" s="305"/>
      <c r="P2" s="305"/>
      <c r="Q2" s="305"/>
      <c r="R2" s="305"/>
      <c r="S2" s="306"/>
      <c r="T2" s="33"/>
      <c r="U2" s="309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1"/>
    </row>
    <row r="3" spans="1:32" s="33" customFormat="1" ht="12" thickBot="1">
      <c r="A3" s="70" t="s">
        <v>104</v>
      </c>
      <c r="B3" s="45" t="s">
        <v>105</v>
      </c>
      <c r="C3" s="45" t="s">
        <v>107</v>
      </c>
      <c r="D3" s="45" t="s">
        <v>108</v>
      </c>
      <c r="E3" s="45" t="s">
        <v>109</v>
      </c>
      <c r="F3" s="45" t="s">
        <v>110</v>
      </c>
      <c r="G3" s="66" t="s">
        <v>111</v>
      </c>
      <c r="I3" s="70" t="s">
        <v>104</v>
      </c>
      <c r="J3" s="45" t="s">
        <v>113</v>
      </c>
      <c r="K3" s="45" t="s">
        <v>114</v>
      </c>
      <c r="L3" s="45" t="s">
        <v>115</v>
      </c>
      <c r="M3" s="45" t="s">
        <v>116</v>
      </c>
      <c r="N3" s="45" t="s">
        <v>117</v>
      </c>
      <c r="O3" s="94" t="s">
        <v>118</v>
      </c>
      <c r="P3" s="95" t="s">
        <v>119</v>
      </c>
      <c r="Q3" s="45" t="s">
        <v>120</v>
      </c>
      <c r="R3" s="45" t="s">
        <v>121</v>
      </c>
      <c r="S3" s="46" t="s">
        <v>122</v>
      </c>
      <c r="U3" s="93" t="s">
        <v>104</v>
      </c>
      <c r="V3" s="92" t="s">
        <v>179</v>
      </c>
      <c r="W3" s="92" t="s">
        <v>180</v>
      </c>
      <c r="X3" s="92" t="s">
        <v>181</v>
      </c>
      <c r="Y3" s="92" t="s">
        <v>182</v>
      </c>
      <c r="Z3" s="92" t="s">
        <v>183</v>
      </c>
      <c r="AA3" s="92" t="s">
        <v>184</v>
      </c>
      <c r="AB3" s="92" t="s">
        <v>185</v>
      </c>
      <c r="AC3" s="92" t="s">
        <v>186</v>
      </c>
      <c r="AD3" s="92" t="s">
        <v>187</v>
      </c>
      <c r="AE3" s="92" t="s">
        <v>188</v>
      </c>
      <c r="AF3" s="92" t="s">
        <v>189</v>
      </c>
    </row>
    <row r="4" spans="1:26" s="240" customFormat="1" ht="11.25">
      <c r="A4" s="152"/>
      <c r="B4" s="152"/>
      <c r="C4" s="239"/>
      <c r="D4" s="239"/>
      <c r="E4" s="239"/>
      <c r="G4" s="241"/>
      <c r="M4" s="239"/>
      <c r="O4" s="252"/>
      <c r="P4" s="253"/>
      <c r="R4" s="4"/>
      <c r="W4" s="239"/>
      <c r="Y4" s="242"/>
      <c r="Z4" s="152"/>
    </row>
    <row r="5" spans="1:32" s="240" customFormat="1" ht="12.75">
      <c r="A5" s="152"/>
      <c r="B5" s="152"/>
      <c r="C5" s="239"/>
      <c r="D5" s="239"/>
      <c r="E5" s="239"/>
      <c r="G5" s="241"/>
      <c r="M5" s="239"/>
      <c r="O5" s="252"/>
      <c r="P5" s="253"/>
      <c r="R5" s="4"/>
      <c r="W5" s="239"/>
      <c r="Y5" s="242"/>
      <c r="Z5" s="152"/>
      <c r="AF5"/>
    </row>
    <row r="6" spans="1:26" s="240" customFormat="1" ht="11.25">
      <c r="A6" s="152"/>
      <c r="B6" s="152"/>
      <c r="D6" s="239"/>
      <c r="E6" s="239"/>
      <c r="G6" s="241"/>
      <c r="M6" s="239"/>
      <c r="O6" s="252"/>
      <c r="P6" s="253"/>
      <c r="Q6" s="4"/>
      <c r="R6" s="4"/>
      <c r="W6" s="239"/>
      <c r="Y6" s="242"/>
      <c r="Z6" s="152"/>
    </row>
    <row r="7" spans="1:26" s="240" customFormat="1" ht="11.25">
      <c r="A7" s="152"/>
      <c r="B7" s="152"/>
      <c r="C7" s="239"/>
      <c r="D7" s="239"/>
      <c r="E7" s="239"/>
      <c r="G7" s="241"/>
      <c r="I7" s="239"/>
      <c r="N7" s="239"/>
      <c r="O7" s="252"/>
      <c r="P7" s="253"/>
      <c r="Q7" s="4"/>
      <c r="R7" s="4"/>
      <c r="W7" s="239"/>
      <c r="Y7" s="242"/>
      <c r="Z7" s="152"/>
    </row>
    <row r="8" spans="1:32" s="240" customFormat="1" ht="11.25">
      <c r="A8" s="152"/>
      <c r="B8" s="152"/>
      <c r="C8" s="239"/>
      <c r="D8" s="239"/>
      <c r="E8" s="239"/>
      <c r="G8" s="241"/>
      <c r="I8" s="239"/>
      <c r="N8" s="239"/>
      <c r="O8" s="252"/>
      <c r="P8" s="253"/>
      <c r="Q8" s="4"/>
      <c r="R8" s="4"/>
      <c r="W8" s="239"/>
      <c r="Y8" s="242"/>
      <c r="Z8" s="152"/>
      <c r="AF8" s="4"/>
    </row>
    <row r="9" spans="1:26" s="240" customFormat="1" ht="11.25">
      <c r="A9" s="152"/>
      <c r="B9" s="152"/>
      <c r="C9" s="239"/>
      <c r="D9" s="239"/>
      <c r="E9" s="239"/>
      <c r="G9" s="241"/>
      <c r="I9" s="239"/>
      <c r="N9" s="239"/>
      <c r="O9" s="252"/>
      <c r="P9" s="253"/>
      <c r="Q9" s="4"/>
      <c r="W9" s="239"/>
      <c r="Y9" s="242"/>
      <c r="Z9" s="152"/>
    </row>
    <row r="10" spans="1:26" s="240" customFormat="1" ht="11.25">
      <c r="A10" s="152"/>
      <c r="B10" s="152"/>
      <c r="C10" s="239"/>
      <c r="D10" s="239"/>
      <c r="E10" s="239"/>
      <c r="G10" s="241"/>
      <c r="I10" s="239"/>
      <c r="N10" s="239"/>
      <c r="O10" s="252"/>
      <c r="P10" s="253"/>
      <c r="Q10" s="4"/>
      <c r="W10" s="239"/>
      <c r="Y10" s="242"/>
      <c r="Z10" s="152"/>
    </row>
    <row r="11" spans="1:26" s="240" customFormat="1" ht="11.25">
      <c r="A11" s="152"/>
      <c r="B11" s="152"/>
      <c r="C11" s="239"/>
      <c r="D11" s="239"/>
      <c r="E11" s="239"/>
      <c r="G11" s="241"/>
      <c r="I11" s="239"/>
      <c r="N11" s="239"/>
      <c r="O11" s="252"/>
      <c r="P11" s="253"/>
      <c r="Q11" s="4"/>
      <c r="W11" s="239"/>
      <c r="Y11" s="242"/>
      <c r="Z11" s="152"/>
    </row>
    <row r="12" spans="1:26" s="240" customFormat="1" ht="11.25">
      <c r="A12" s="152"/>
      <c r="B12" s="152"/>
      <c r="C12" s="239"/>
      <c r="D12" s="239"/>
      <c r="E12" s="239"/>
      <c r="G12" s="241"/>
      <c r="I12" s="239"/>
      <c r="N12" s="239"/>
      <c r="O12" s="252"/>
      <c r="P12" s="253"/>
      <c r="Q12" s="4"/>
      <c r="W12" s="239"/>
      <c r="Y12" s="242"/>
      <c r="Z12" s="152"/>
    </row>
    <row r="13" spans="1:33" s="240" customFormat="1" ht="11.25">
      <c r="A13" s="152"/>
      <c r="B13" s="152"/>
      <c r="C13" s="239"/>
      <c r="D13" s="239"/>
      <c r="E13" s="239"/>
      <c r="G13" s="241"/>
      <c r="I13" s="239"/>
      <c r="N13" s="239"/>
      <c r="O13" s="252"/>
      <c r="P13" s="253"/>
      <c r="Q13" s="4"/>
      <c r="W13" s="239"/>
      <c r="Y13" s="242"/>
      <c r="Z13" s="152"/>
      <c r="AF13" s="4"/>
      <c r="AG13" s="4"/>
    </row>
    <row r="14" spans="1:26" s="240" customFormat="1" ht="11.25">
      <c r="A14" s="152"/>
      <c r="B14" s="152"/>
      <c r="C14" s="239"/>
      <c r="D14" s="239"/>
      <c r="E14" s="239"/>
      <c r="G14" s="241"/>
      <c r="I14" s="239"/>
      <c r="N14" s="239"/>
      <c r="O14" s="252"/>
      <c r="P14" s="253"/>
      <c r="Q14" s="4"/>
      <c r="W14" s="239"/>
      <c r="Y14" s="242"/>
      <c r="Z14" s="152"/>
    </row>
    <row r="15" spans="1:26" s="240" customFormat="1" ht="11.25">
      <c r="A15" s="152"/>
      <c r="B15" s="152"/>
      <c r="C15" s="239"/>
      <c r="D15" s="239"/>
      <c r="E15" s="239"/>
      <c r="G15" s="241"/>
      <c r="I15" s="239"/>
      <c r="N15" s="239"/>
      <c r="O15" s="252"/>
      <c r="P15" s="253"/>
      <c r="Q15" s="4"/>
      <c r="W15" s="239"/>
      <c r="Y15" s="242"/>
      <c r="Z15" s="152"/>
    </row>
    <row r="16" spans="1:26" s="240" customFormat="1" ht="11.25">
      <c r="A16" s="152"/>
      <c r="B16" s="152"/>
      <c r="C16" s="239"/>
      <c r="D16" s="239"/>
      <c r="E16" s="239"/>
      <c r="G16" s="241"/>
      <c r="I16" s="239"/>
      <c r="N16" s="239"/>
      <c r="O16" s="252"/>
      <c r="P16" s="253"/>
      <c r="Q16" s="4"/>
      <c r="W16" s="239"/>
      <c r="Y16" s="244"/>
      <c r="Z16" s="152"/>
    </row>
    <row r="17" spans="1:26" s="240" customFormat="1" ht="12.75">
      <c r="A17" s="152"/>
      <c r="B17" s="152"/>
      <c r="C17" s="239"/>
      <c r="D17" s="239"/>
      <c r="E17" s="239"/>
      <c r="G17" s="241"/>
      <c r="I17" s="239"/>
      <c r="N17" s="239"/>
      <c r="O17" s="243"/>
      <c r="P17" s="253"/>
      <c r="W17" s="239"/>
      <c r="Y17" s="244"/>
      <c r="Z17" s="152"/>
    </row>
    <row r="18" spans="1:26" s="240" customFormat="1" ht="11.25">
      <c r="A18" s="152"/>
      <c r="B18" s="152"/>
      <c r="C18" s="239"/>
      <c r="D18" s="239"/>
      <c r="E18" s="239"/>
      <c r="G18" s="241"/>
      <c r="I18" s="239"/>
      <c r="N18" s="239"/>
      <c r="O18" s="239"/>
      <c r="P18" s="4"/>
      <c r="Q18" s="4"/>
      <c r="W18" s="239"/>
      <c r="Y18" s="244"/>
      <c r="Z18" s="152"/>
    </row>
    <row r="19" spans="1:26" s="240" customFormat="1" ht="11.25">
      <c r="A19" s="152"/>
      <c r="B19" s="152"/>
      <c r="C19" s="239"/>
      <c r="D19" s="239"/>
      <c r="E19" s="239"/>
      <c r="G19" s="241"/>
      <c r="I19" s="239"/>
      <c r="N19" s="239"/>
      <c r="O19" s="239"/>
      <c r="P19" s="4"/>
      <c r="Q19" s="4"/>
      <c r="W19" s="239"/>
      <c r="Y19" s="244"/>
      <c r="Z19" s="152"/>
    </row>
    <row r="20" spans="1:34" ht="12.75">
      <c r="A20"/>
      <c r="B20"/>
      <c r="C20"/>
      <c r="H20" s="33"/>
      <c r="P20" s="36"/>
      <c r="W20" s="138"/>
      <c r="AE20" s="43"/>
      <c r="AH20" s="35"/>
    </row>
    <row r="21" spans="1:34" ht="12.75">
      <c r="A21"/>
      <c r="B21"/>
      <c r="C21"/>
      <c r="H21" s="33"/>
      <c r="P21" s="36"/>
      <c r="W21" s="138"/>
      <c r="AE21" s="43"/>
      <c r="AH21" s="35"/>
    </row>
    <row r="22" spans="1:34" ht="12.75">
      <c r="A22"/>
      <c r="B22"/>
      <c r="C22"/>
      <c r="H22" s="33"/>
      <c r="P22" s="34"/>
      <c r="W22" s="138"/>
      <c r="AE22" s="43"/>
      <c r="AH22" s="35"/>
    </row>
    <row r="23" spans="1:34" ht="12.75">
      <c r="A23"/>
      <c r="B23"/>
      <c r="C23"/>
      <c r="H23" s="33"/>
      <c r="P23" s="34"/>
      <c r="W23" s="138"/>
      <c r="AE23" s="43"/>
      <c r="AH23" s="35"/>
    </row>
    <row r="24" spans="1:34" ht="12.75">
      <c r="A24"/>
      <c r="B24"/>
      <c r="C24"/>
      <c r="H24" s="33"/>
      <c r="P24" s="34"/>
      <c r="W24" s="138"/>
      <c r="AE24" s="43"/>
      <c r="AH24" s="35"/>
    </row>
    <row r="25" spans="1:34" ht="12.75">
      <c r="A25"/>
      <c r="B25"/>
      <c r="C25"/>
      <c r="H25" s="33"/>
      <c r="P25" s="36"/>
      <c r="W25" s="138"/>
      <c r="AE25" s="43"/>
      <c r="AH25" s="35"/>
    </row>
    <row r="26" spans="1:34" ht="12.75">
      <c r="A26"/>
      <c r="B26"/>
      <c r="C26"/>
      <c r="H26" s="33"/>
      <c r="P26" s="36"/>
      <c r="W26" s="138"/>
      <c r="AE26" s="43"/>
      <c r="AH26" s="35"/>
    </row>
    <row r="27" spans="1:34" ht="12.75">
      <c r="A27"/>
      <c r="B27"/>
      <c r="C27"/>
      <c r="H27" s="33"/>
      <c r="P27" s="36"/>
      <c r="W27" s="138"/>
      <c r="AE27" s="43"/>
      <c r="AH27" s="35"/>
    </row>
    <row r="28" spans="1:34" ht="12.75">
      <c r="A28"/>
      <c r="B28"/>
      <c r="C28"/>
      <c r="H28" s="33"/>
      <c r="P28" s="36"/>
      <c r="W28" s="138"/>
      <c r="AE28" s="43"/>
      <c r="AH28" s="35"/>
    </row>
    <row r="29" spans="16:34" ht="11.25">
      <c r="P29" s="34"/>
      <c r="W29" s="138"/>
      <c r="AE29" s="43"/>
      <c r="AH29" s="35"/>
    </row>
    <row r="30" spans="1:34" ht="11.25">
      <c r="A30" s="36"/>
      <c r="C30" s="137"/>
      <c r="P30" s="36"/>
      <c r="W30" s="138"/>
      <c r="AE30" s="43"/>
      <c r="AH30" s="35"/>
    </row>
    <row r="31" spans="1:34" ht="12.75">
      <c r="A31"/>
      <c r="B31"/>
      <c r="C31"/>
      <c r="P31" s="34"/>
      <c r="W31" s="138"/>
      <c r="AE31" s="43"/>
      <c r="AH31" s="35"/>
    </row>
    <row r="32" spans="1:31" ht="12.75">
      <c r="A32"/>
      <c r="B32"/>
      <c r="C32"/>
      <c r="I32" s="6"/>
      <c r="O32" s="43"/>
      <c r="P32" s="6"/>
      <c r="Q32" s="6"/>
      <c r="R32" s="6"/>
      <c r="S32" s="6"/>
      <c r="T32" s="6"/>
      <c r="U32" s="36"/>
      <c r="V32" s="6"/>
      <c r="W32" s="61"/>
      <c r="AE32" s="43"/>
    </row>
    <row r="33" spans="1:31" ht="12.75">
      <c r="A33"/>
      <c r="B33"/>
      <c r="C33"/>
      <c r="I33" s="6"/>
      <c r="O33" s="43"/>
      <c r="P33" s="6"/>
      <c r="Q33" s="6"/>
      <c r="R33" s="6"/>
      <c r="S33" s="6"/>
      <c r="T33" s="6"/>
      <c r="U33" s="36"/>
      <c r="V33" s="6"/>
      <c r="W33" s="61"/>
      <c r="AE33" s="43"/>
    </row>
    <row r="34" spans="1:31" ht="12.75">
      <c r="A34"/>
      <c r="B34"/>
      <c r="C34"/>
      <c r="I34" s="6"/>
      <c r="O34" s="43"/>
      <c r="P34" s="6"/>
      <c r="Q34" s="6"/>
      <c r="R34" s="6"/>
      <c r="S34" s="6"/>
      <c r="T34" s="6"/>
      <c r="U34" s="36"/>
      <c r="V34" s="6"/>
      <c r="W34" s="61"/>
      <c r="AE34" s="43"/>
    </row>
    <row r="35" spans="1:31" ht="12.75">
      <c r="A35"/>
      <c r="B35"/>
      <c r="C35"/>
      <c r="I35" s="6"/>
      <c r="O35" s="43"/>
      <c r="P35" s="6"/>
      <c r="Q35" s="6"/>
      <c r="R35" s="6"/>
      <c r="S35" s="6"/>
      <c r="T35" s="6"/>
      <c r="U35" s="36"/>
      <c r="V35" s="6"/>
      <c r="W35" s="61"/>
      <c r="AE35" s="43"/>
    </row>
    <row r="36" spans="1:31" ht="12.75">
      <c r="A36"/>
      <c r="B36"/>
      <c r="C36"/>
      <c r="I36" s="6"/>
      <c r="O36" s="43"/>
      <c r="P36" s="6"/>
      <c r="Q36" s="6"/>
      <c r="R36" s="6"/>
      <c r="S36" s="6"/>
      <c r="T36" s="6"/>
      <c r="U36" s="36"/>
      <c r="V36" s="6"/>
      <c r="W36" s="61"/>
      <c r="AE36" s="43"/>
    </row>
    <row r="37" spans="1:31" ht="12.75">
      <c r="A37"/>
      <c r="B37"/>
      <c r="C37"/>
      <c r="I37" s="6"/>
      <c r="O37" s="43"/>
      <c r="P37" s="6"/>
      <c r="Q37" s="6"/>
      <c r="R37" s="6"/>
      <c r="S37" s="6"/>
      <c r="T37" s="6"/>
      <c r="U37" s="36"/>
      <c r="V37" s="6"/>
      <c r="W37" s="61"/>
      <c r="AE37" s="43"/>
    </row>
    <row r="38" spans="1:31" ht="12.75">
      <c r="A38"/>
      <c r="B38"/>
      <c r="C38"/>
      <c r="I38" s="6"/>
      <c r="O38" s="43"/>
      <c r="P38" s="6"/>
      <c r="Q38" s="6"/>
      <c r="R38" s="6"/>
      <c r="S38" s="6"/>
      <c r="T38" s="6"/>
      <c r="U38" s="36"/>
      <c r="V38" s="6"/>
      <c r="W38" s="61"/>
      <c r="AE38" s="43"/>
    </row>
    <row r="39" spans="1:31" ht="12.75">
      <c r="A39"/>
      <c r="B39"/>
      <c r="C39"/>
      <c r="I39" s="6"/>
      <c r="O39" s="43"/>
      <c r="P39" s="6"/>
      <c r="Q39" s="6"/>
      <c r="R39" s="6"/>
      <c r="S39" s="6"/>
      <c r="T39" s="6"/>
      <c r="U39" s="36"/>
      <c r="V39" s="6"/>
      <c r="W39" s="61"/>
      <c r="AE39" s="43"/>
    </row>
    <row r="40" spans="1:31" ht="12.75">
      <c r="A40"/>
      <c r="B40"/>
      <c r="C40"/>
      <c r="I40" s="6"/>
      <c r="O40" s="43"/>
      <c r="P40" s="6"/>
      <c r="Q40" s="6"/>
      <c r="R40" s="6"/>
      <c r="S40" s="6"/>
      <c r="T40" s="6"/>
      <c r="U40" s="36"/>
      <c r="V40" s="6"/>
      <c r="W40" s="61"/>
      <c r="AE40" s="43"/>
    </row>
    <row r="41" spans="1:31" ht="12.75">
      <c r="A41"/>
      <c r="B41"/>
      <c r="C41"/>
      <c r="I41" s="6"/>
      <c r="O41" s="43"/>
      <c r="P41" s="6"/>
      <c r="Q41" s="6"/>
      <c r="R41" s="6"/>
      <c r="S41" s="6"/>
      <c r="T41" s="6"/>
      <c r="U41" s="36"/>
      <c r="V41" s="6"/>
      <c r="W41" s="61"/>
      <c r="AE41" s="43"/>
    </row>
    <row r="42" spans="1:31" ht="12.75">
      <c r="A42"/>
      <c r="B42"/>
      <c r="C42"/>
      <c r="I42" s="6"/>
      <c r="O42" s="43"/>
      <c r="P42" s="6"/>
      <c r="Q42" s="6"/>
      <c r="R42" s="6"/>
      <c r="S42" s="6"/>
      <c r="T42" s="6"/>
      <c r="U42" s="36"/>
      <c r="V42" s="6"/>
      <c r="W42" s="61"/>
      <c r="AE42" s="43"/>
    </row>
    <row r="43" spans="1:31" ht="11.25">
      <c r="A43" s="36"/>
      <c r="C43" s="149"/>
      <c r="I43" s="6"/>
      <c r="O43" s="43"/>
      <c r="P43" s="6"/>
      <c r="Q43" s="6"/>
      <c r="R43" s="6"/>
      <c r="S43" s="6"/>
      <c r="T43" s="6"/>
      <c r="U43" s="36"/>
      <c r="V43" s="6"/>
      <c r="W43" s="61"/>
      <c r="AE43" s="43"/>
    </row>
    <row r="44" spans="1:31" ht="11.25">
      <c r="A44" s="36"/>
      <c r="C44" s="149"/>
      <c r="I44" s="6"/>
      <c r="O44" s="43"/>
      <c r="P44" s="6"/>
      <c r="Q44" s="6"/>
      <c r="R44" s="6"/>
      <c r="S44" s="6"/>
      <c r="T44" s="6"/>
      <c r="U44" s="36"/>
      <c r="V44" s="6"/>
      <c r="W44" s="61"/>
      <c r="AE44" s="43"/>
    </row>
    <row r="45" spans="1:31" ht="11.25">
      <c r="A45" s="36"/>
      <c r="C45" s="149"/>
      <c r="I45" s="6"/>
      <c r="O45" s="43"/>
      <c r="P45" s="6"/>
      <c r="Q45" s="6"/>
      <c r="R45" s="6"/>
      <c r="S45" s="6"/>
      <c r="T45" s="6"/>
      <c r="U45" s="36"/>
      <c r="V45" s="6"/>
      <c r="W45" s="61"/>
      <c r="AE45" s="43"/>
    </row>
    <row r="46" spans="1:31" ht="11.25">
      <c r="A46" s="36"/>
      <c r="C46" s="149"/>
      <c r="I46" s="6"/>
      <c r="O46" s="43"/>
      <c r="P46" s="6"/>
      <c r="Q46" s="6"/>
      <c r="R46" s="6"/>
      <c r="S46" s="6"/>
      <c r="T46" s="6"/>
      <c r="U46" s="36"/>
      <c r="V46" s="6"/>
      <c r="W46" s="61"/>
      <c r="AE46" s="43"/>
    </row>
    <row r="47" spans="1:31" ht="11.25">
      <c r="A47" s="36"/>
      <c r="C47" s="149"/>
      <c r="I47" s="6"/>
      <c r="O47" s="43"/>
      <c r="P47" s="6"/>
      <c r="Q47" s="6"/>
      <c r="R47" s="6"/>
      <c r="S47" s="6"/>
      <c r="T47" s="6"/>
      <c r="U47" s="36"/>
      <c r="V47" s="6"/>
      <c r="W47" s="61"/>
      <c r="AE47" s="43"/>
    </row>
    <row r="48" spans="1:31" ht="11.25">
      <c r="A48" s="36"/>
      <c r="I48" s="36"/>
      <c r="O48" s="43"/>
      <c r="P48" s="6"/>
      <c r="Q48" s="6"/>
      <c r="R48" s="6"/>
      <c r="S48" s="6"/>
      <c r="T48" s="6"/>
      <c r="U48" s="36"/>
      <c r="V48" s="6"/>
      <c r="W48" s="61"/>
      <c r="AE48" s="43"/>
    </row>
    <row r="49" spans="1:31" ht="11.25">
      <c r="A49" s="36"/>
      <c r="I49" s="36"/>
      <c r="O49" s="43"/>
      <c r="P49" s="6"/>
      <c r="Q49" s="6"/>
      <c r="R49" s="6"/>
      <c r="S49" s="6"/>
      <c r="T49" s="6"/>
      <c r="U49" s="36"/>
      <c r="V49" s="6"/>
      <c r="W49" s="61"/>
      <c r="AE49" s="43"/>
    </row>
    <row r="50" spans="1:31" ht="11.25">
      <c r="A50" s="36"/>
      <c r="I50" s="36"/>
      <c r="O50" s="43"/>
      <c r="P50" s="6"/>
      <c r="Q50" s="6"/>
      <c r="R50" s="6"/>
      <c r="S50" s="6"/>
      <c r="T50" s="6"/>
      <c r="U50" s="36"/>
      <c r="V50" s="6"/>
      <c r="W50" s="61"/>
      <c r="AE50" s="43"/>
    </row>
    <row r="51" spans="1:31" ht="11.25">
      <c r="A51" s="36"/>
      <c r="I51" s="36"/>
      <c r="O51" s="43"/>
      <c r="P51" s="6"/>
      <c r="Q51" s="6"/>
      <c r="R51" s="6"/>
      <c r="S51" s="6"/>
      <c r="T51" s="6"/>
      <c r="U51" s="36"/>
      <c r="V51" s="6"/>
      <c r="W51" s="61"/>
      <c r="AE51" s="43"/>
    </row>
    <row r="52" spans="1:31" ht="11.25">
      <c r="A52" s="36"/>
      <c r="I52" s="36"/>
      <c r="O52" s="43"/>
      <c r="P52" s="6"/>
      <c r="Q52" s="6"/>
      <c r="R52" s="6"/>
      <c r="S52" s="6"/>
      <c r="T52" s="6"/>
      <c r="U52" s="36"/>
      <c r="V52" s="6"/>
      <c r="W52" s="61"/>
      <c r="AE52" s="43"/>
    </row>
    <row r="53" spans="1:31" ht="11.25">
      <c r="A53" s="36"/>
      <c r="I53" s="36"/>
      <c r="O53" s="43"/>
      <c r="P53" s="6"/>
      <c r="Q53" s="6"/>
      <c r="R53" s="6"/>
      <c r="S53" s="6"/>
      <c r="T53" s="6"/>
      <c r="U53" s="36"/>
      <c r="V53" s="6"/>
      <c r="W53" s="61"/>
      <c r="AE53" s="43"/>
    </row>
    <row r="54" spans="1:31" ht="11.25">
      <c r="A54" s="36"/>
      <c r="I54" s="36"/>
      <c r="O54" s="43"/>
      <c r="P54" s="6"/>
      <c r="Q54" s="6"/>
      <c r="R54" s="6"/>
      <c r="S54" s="6"/>
      <c r="T54" s="6"/>
      <c r="U54" s="36"/>
      <c r="V54" s="6"/>
      <c r="W54" s="61"/>
      <c r="AE54" s="43"/>
    </row>
    <row r="55" spans="1:31" ht="11.25">
      <c r="A55" s="36"/>
      <c r="C55" s="150"/>
      <c r="D55" s="59"/>
      <c r="I55" s="36"/>
      <c r="O55" s="43"/>
      <c r="P55" s="43"/>
      <c r="U55" s="36"/>
      <c r="W55" s="61"/>
      <c r="AE55" s="43"/>
    </row>
    <row r="56" spans="1:31" ht="11.25">
      <c r="A56" s="20"/>
      <c r="D56" s="59"/>
      <c r="E56" s="20"/>
      <c r="I56" s="20"/>
      <c r="O56" s="43"/>
      <c r="P56" s="43"/>
      <c r="U56" s="20"/>
      <c r="W56" s="61"/>
      <c r="AE56" s="43"/>
    </row>
    <row r="57" spans="1:31" ht="11.25">
      <c r="A57" s="20"/>
      <c r="D57" s="59"/>
      <c r="E57" s="20"/>
      <c r="I57" s="20"/>
      <c r="O57" s="43"/>
      <c r="P57" s="43"/>
      <c r="U57" s="20"/>
      <c r="W57" s="61"/>
      <c r="AE57" s="43"/>
    </row>
    <row r="58" spans="1:31" ht="11.25">
      <c r="A58" s="20"/>
      <c r="D58" s="59"/>
      <c r="E58" s="20"/>
      <c r="I58" s="20"/>
      <c r="O58" s="43"/>
      <c r="P58" s="43"/>
      <c r="U58" s="20"/>
      <c r="W58" s="61"/>
      <c r="AE58" s="43"/>
    </row>
    <row r="59" spans="1:31" ht="11.25">
      <c r="A59" s="20"/>
      <c r="D59" s="59"/>
      <c r="E59" s="20"/>
      <c r="I59" s="20"/>
      <c r="O59" s="43"/>
      <c r="P59" s="43"/>
      <c r="U59" s="20"/>
      <c r="W59" s="61"/>
      <c r="AE59" s="43"/>
    </row>
    <row r="60" spans="1:31" ht="11.25">
      <c r="A60" s="20"/>
      <c r="D60" s="59"/>
      <c r="E60" s="20"/>
      <c r="I60" s="20"/>
      <c r="O60" s="43"/>
      <c r="P60" s="43"/>
      <c r="U60" s="20"/>
      <c r="W60" s="61"/>
      <c r="AE60" s="43"/>
    </row>
    <row r="61" spans="1:31" ht="11.25">
      <c r="A61" s="20"/>
      <c r="D61" s="59"/>
      <c r="E61" s="20"/>
      <c r="I61" s="20"/>
      <c r="O61" s="43"/>
      <c r="P61" s="43"/>
      <c r="U61" s="20"/>
      <c r="W61" s="61"/>
      <c r="AE61" s="43"/>
    </row>
    <row r="62" spans="1:31" ht="11.25">
      <c r="A62" s="20"/>
      <c r="D62" s="59"/>
      <c r="E62" s="20"/>
      <c r="I62" s="20"/>
      <c r="O62" s="43"/>
      <c r="P62" s="43"/>
      <c r="U62" s="20"/>
      <c r="W62" s="61"/>
      <c r="AE62" s="43"/>
    </row>
    <row r="63" spans="1:31" ht="11.25">
      <c r="A63" s="20"/>
      <c r="D63" s="59"/>
      <c r="E63" s="20"/>
      <c r="I63" s="20"/>
      <c r="O63" s="43"/>
      <c r="P63" s="43"/>
      <c r="U63" s="20"/>
      <c r="W63" s="61"/>
      <c r="AE63" s="43"/>
    </row>
    <row r="64" spans="1:31" ht="11.25">
      <c r="A64" s="20"/>
      <c r="D64" s="59"/>
      <c r="E64" s="20"/>
      <c r="I64" s="20"/>
      <c r="O64" s="43"/>
      <c r="P64" s="43"/>
      <c r="U64" s="20"/>
      <c r="W64" s="61"/>
      <c r="AE64" s="43"/>
    </row>
    <row r="65" spans="1:31" ht="11.25">
      <c r="A65" s="20"/>
      <c r="D65" s="59"/>
      <c r="E65" s="20"/>
      <c r="I65" s="20"/>
      <c r="O65" s="43"/>
      <c r="P65" s="43"/>
      <c r="U65" s="20"/>
      <c r="W65" s="61"/>
      <c r="AE65" s="43"/>
    </row>
    <row r="66" spans="1:31" ht="11.25">
      <c r="A66" s="20"/>
      <c r="D66" s="59"/>
      <c r="E66" s="20"/>
      <c r="I66" s="20"/>
      <c r="O66" s="43"/>
      <c r="P66" s="43"/>
      <c r="U66" s="20"/>
      <c r="W66" s="61"/>
      <c r="AE66" s="43"/>
    </row>
    <row r="67" spans="1:31" ht="11.25">
      <c r="A67" s="20"/>
      <c r="D67" s="59"/>
      <c r="E67" s="20"/>
      <c r="I67" s="20"/>
      <c r="O67" s="43"/>
      <c r="P67" s="43"/>
      <c r="U67" s="20"/>
      <c r="W67" s="61"/>
      <c r="AE67" s="43"/>
    </row>
    <row r="68" spans="1:31" ht="11.25">
      <c r="A68" s="20"/>
      <c r="D68" s="59"/>
      <c r="E68" s="20"/>
      <c r="I68" s="20"/>
      <c r="O68" s="43"/>
      <c r="P68" s="43"/>
      <c r="U68" s="20"/>
      <c r="W68" s="61"/>
      <c r="AE68" s="43"/>
    </row>
    <row r="69" spans="1:31" ht="11.25">
      <c r="A69" s="20"/>
      <c r="D69" s="59"/>
      <c r="E69" s="20"/>
      <c r="I69" s="20"/>
      <c r="O69" s="43"/>
      <c r="P69" s="43"/>
      <c r="U69" s="20"/>
      <c r="W69" s="61"/>
      <c r="AE69" s="43"/>
    </row>
    <row r="70" spans="1:31" ht="11.25">
      <c r="A70" s="20"/>
      <c r="D70" s="59"/>
      <c r="E70" s="20"/>
      <c r="I70" s="20"/>
      <c r="O70" s="43"/>
      <c r="P70" s="43"/>
      <c r="U70" s="20"/>
      <c r="W70" s="61"/>
      <c r="AE70" s="43"/>
    </row>
    <row r="71" spans="1:31" ht="11.25">
      <c r="A71" s="20"/>
      <c r="D71" s="59"/>
      <c r="E71" s="20"/>
      <c r="I71" s="20"/>
      <c r="O71" s="43"/>
      <c r="P71" s="43"/>
      <c r="U71" s="20"/>
      <c r="W71" s="61"/>
      <c r="AE71" s="43"/>
    </row>
    <row r="72" spans="1:31" ht="11.25">
      <c r="A72" s="20"/>
      <c r="D72" s="59"/>
      <c r="E72" s="20"/>
      <c r="I72" s="20"/>
      <c r="O72" s="43"/>
      <c r="P72" s="43"/>
      <c r="U72" s="20"/>
      <c r="W72" s="61"/>
      <c r="AE72" s="43"/>
    </row>
    <row r="73" spans="1:31" ht="11.25">
      <c r="A73" s="20"/>
      <c r="D73" s="59"/>
      <c r="E73" s="20"/>
      <c r="I73" s="20"/>
      <c r="O73" s="43"/>
      <c r="P73" s="43"/>
      <c r="U73" s="20"/>
      <c r="W73" s="61"/>
      <c r="AE73" s="43"/>
    </row>
    <row r="74" spans="1:31" ht="11.25">
      <c r="A74" s="20"/>
      <c r="D74" s="59"/>
      <c r="E74" s="20"/>
      <c r="I74" s="20"/>
      <c r="O74" s="43"/>
      <c r="P74" s="43"/>
      <c r="U74" s="20"/>
      <c r="W74" s="61"/>
      <c r="AE74" s="43"/>
    </row>
    <row r="75" spans="1:31" ht="11.25">
      <c r="A75" s="20"/>
      <c r="D75" s="59"/>
      <c r="E75" s="20"/>
      <c r="I75" s="20"/>
      <c r="O75" s="43"/>
      <c r="P75" s="43"/>
      <c r="U75" s="20"/>
      <c r="W75" s="61"/>
      <c r="AE75" s="43"/>
    </row>
    <row r="76" spans="1:31" ht="11.25">
      <c r="A76" s="20"/>
      <c r="D76" s="59"/>
      <c r="E76" s="20"/>
      <c r="I76" s="20"/>
      <c r="O76" s="43"/>
      <c r="P76" s="43"/>
      <c r="U76" s="20"/>
      <c r="W76" s="61"/>
      <c r="AE76" s="43"/>
    </row>
    <row r="77" spans="1:31" ht="11.25">
      <c r="A77" s="20"/>
      <c r="D77" s="59"/>
      <c r="E77" s="20"/>
      <c r="I77" s="20"/>
      <c r="O77" s="43"/>
      <c r="P77" s="43"/>
      <c r="U77" s="20"/>
      <c r="W77" s="61"/>
      <c r="AE77" s="43"/>
    </row>
    <row r="78" spans="1:31" ht="11.25">
      <c r="A78" s="20"/>
      <c r="D78" s="59"/>
      <c r="E78" s="20"/>
      <c r="I78" s="20"/>
      <c r="O78" s="43"/>
      <c r="P78" s="43"/>
      <c r="U78" s="20"/>
      <c r="W78" s="61"/>
      <c r="AE78" s="43"/>
    </row>
    <row r="79" spans="1:31" ht="11.25">
      <c r="A79" s="20"/>
      <c r="D79" s="59"/>
      <c r="E79" s="20"/>
      <c r="I79" s="20"/>
      <c r="O79" s="43"/>
      <c r="P79" s="43"/>
      <c r="U79" s="20"/>
      <c r="W79" s="61"/>
      <c r="AE79" s="43"/>
    </row>
    <row r="80" spans="1:31" ht="11.25">
      <c r="A80" s="20"/>
      <c r="D80" s="59"/>
      <c r="E80" s="20"/>
      <c r="I80" s="20"/>
      <c r="O80" s="43"/>
      <c r="P80" s="43"/>
      <c r="U80" s="20"/>
      <c r="W80" s="61"/>
      <c r="AE80" s="43"/>
    </row>
    <row r="81" spans="1:31" ht="11.25">
      <c r="A81" s="20"/>
      <c r="D81" s="59"/>
      <c r="E81" s="20"/>
      <c r="I81" s="20"/>
      <c r="O81" s="43"/>
      <c r="P81" s="43"/>
      <c r="U81" s="20"/>
      <c r="W81" s="61"/>
      <c r="AE81" s="43"/>
    </row>
    <row r="82" spans="1:31" ht="11.25">
      <c r="A82" s="20"/>
      <c r="D82" s="59"/>
      <c r="E82" s="20"/>
      <c r="I82" s="20"/>
      <c r="O82" s="43"/>
      <c r="P82" s="43"/>
      <c r="U82" s="20"/>
      <c r="W82" s="61"/>
      <c r="AE82" s="43"/>
    </row>
    <row r="83" spans="1:31" ht="11.25">
      <c r="A83" s="20"/>
      <c r="D83" s="59"/>
      <c r="E83" s="20"/>
      <c r="I83" s="20"/>
      <c r="O83" s="43"/>
      <c r="P83" s="43"/>
      <c r="U83" s="20"/>
      <c r="W83" s="61"/>
      <c r="AE83" s="43"/>
    </row>
    <row r="84" spans="1:31" ht="11.25">
      <c r="A84" s="20"/>
      <c r="D84" s="59"/>
      <c r="E84" s="20"/>
      <c r="I84" s="20"/>
      <c r="O84" s="43"/>
      <c r="P84" s="43"/>
      <c r="U84" s="20"/>
      <c r="W84" s="61"/>
      <c r="AE84" s="43"/>
    </row>
    <row r="85" spans="1:31" ht="11.25">
      <c r="A85" s="20"/>
      <c r="D85" s="59"/>
      <c r="E85" s="20"/>
      <c r="I85" s="20"/>
      <c r="O85" s="43"/>
      <c r="P85" s="43"/>
      <c r="U85" s="20"/>
      <c r="W85" s="61"/>
      <c r="AE85" s="43"/>
    </row>
    <row r="86" spans="1:31" ht="11.25">
      <c r="A86" s="20"/>
      <c r="D86" s="59"/>
      <c r="E86" s="20"/>
      <c r="I86" s="20"/>
      <c r="O86" s="43"/>
      <c r="P86" s="43"/>
      <c r="U86" s="20"/>
      <c r="W86" s="61"/>
      <c r="AE86" s="43"/>
    </row>
    <row r="87" spans="1:31" ht="11.25">
      <c r="A87" s="20"/>
      <c r="D87" s="59"/>
      <c r="E87" s="20"/>
      <c r="I87" s="20"/>
      <c r="O87" s="43"/>
      <c r="P87" s="43"/>
      <c r="U87" s="20"/>
      <c r="W87" s="61"/>
      <c r="AE87" s="43"/>
    </row>
    <row r="88" spans="1:31" ht="11.25">
      <c r="A88" s="20"/>
      <c r="D88" s="59"/>
      <c r="E88" s="20"/>
      <c r="I88" s="20"/>
      <c r="O88" s="43"/>
      <c r="P88" s="43"/>
      <c r="U88" s="20"/>
      <c r="W88" s="61"/>
      <c r="AE88" s="43"/>
    </row>
    <row r="89" spans="1:31" ht="11.25">
      <c r="A89" s="20"/>
      <c r="D89" s="59"/>
      <c r="E89" s="20"/>
      <c r="I89" s="20"/>
      <c r="O89" s="43"/>
      <c r="P89" s="43"/>
      <c r="U89" s="20"/>
      <c r="W89" s="61"/>
      <c r="AE89" s="43"/>
    </row>
    <row r="90" spans="1:31" ht="11.25">
      <c r="A90" s="20"/>
      <c r="D90" s="59"/>
      <c r="E90" s="20"/>
      <c r="I90" s="20"/>
      <c r="O90" s="43"/>
      <c r="P90" s="43"/>
      <c r="U90" s="20"/>
      <c r="W90" s="61"/>
      <c r="AE90" s="43"/>
    </row>
    <row r="91" spans="1:31" ht="11.25">
      <c r="A91" s="20"/>
      <c r="D91" s="59"/>
      <c r="E91" s="20"/>
      <c r="I91" s="20"/>
      <c r="O91" s="43"/>
      <c r="P91" s="43"/>
      <c r="U91" s="20"/>
      <c r="W91" s="61"/>
      <c r="AE91" s="43"/>
    </row>
    <row r="92" spans="1:31" ht="11.25">
      <c r="A92" s="20"/>
      <c r="D92" s="59"/>
      <c r="E92" s="20"/>
      <c r="I92" s="20"/>
      <c r="O92" s="43"/>
      <c r="P92" s="43"/>
      <c r="U92" s="20"/>
      <c r="W92" s="61"/>
      <c r="AE92" s="43"/>
    </row>
    <row r="93" spans="1:31" ht="11.25">
      <c r="A93" s="20"/>
      <c r="D93" s="59"/>
      <c r="E93" s="20"/>
      <c r="I93" s="20"/>
      <c r="O93" s="43"/>
      <c r="P93" s="43"/>
      <c r="U93" s="20"/>
      <c r="W93" s="61"/>
      <c r="AE93" s="43"/>
    </row>
    <row r="94" spans="1:31" ht="11.25">
      <c r="A94" s="20"/>
      <c r="D94" s="59"/>
      <c r="E94" s="20"/>
      <c r="I94" s="20"/>
      <c r="O94" s="43"/>
      <c r="P94" s="43"/>
      <c r="U94" s="20"/>
      <c r="W94" s="61"/>
      <c r="AE94" s="43"/>
    </row>
    <row r="95" spans="1:31" ht="11.25">
      <c r="A95" s="20"/>
      <c r="D95" s="59"/>
      <c r="E95" s="20"/>
      <c r="I95" s="20"/>
      <c r="O95" s="43"/>
      <c r="P95" s="43"/>
      <c r="U95" s="20"/>
      <c r="W95" s="61"/>
      <c r="AE95" s="43"/>
    </row>
    <row r="96" spans="1:31" ht="11.25">
      <c r="A96" s="20"/>
      <c r="D96" s="59"/>
      <c r="E96" s="20"/>
      <c r="I96" s="20"/>
      <c r="O96" s="43"/>
      <c r="P96" s="43"/>
      <c r="U96" s="20"/>
      <c r="W96" s="61"/>
      <c r="AE96" s="43"/>
    </row>
    <row r="97" spans="1:31" ht="11.25">
      <c r="A97" s="20"/>
      <c r="D97" s="59"/>
      <c r="E97" s="20"/>
      <c r="I97" s="20"/>
      <c r="O97" s="43"/>
      <c r="P97" s="43"/>
      <c r="U97" s="20"/>
      <c r="W97" s="61"/>
      <c r="AE97" s="43"/>
    </row>
    <row r="98" spans="1:31" ht="11.25">
      <c r="A98" s="20"/>
      <c r="D98" s="59"/>
      <c r="E98" s="20"/>
      <c r="I98" s="20"/>
      <c r="O98" s="43"/>
      <c r="P98" s="43"/>
      <c r="U98" s="20"/>
      <c r="W98" s="61"/>
      <c r="AE98" s="43"/>
    </row>
    <row r="99" spans="1:31" ht="11.25">
      <c r="A99" s="20"/>
      <c r="D99" s="59"/>
      <c r="E99" s="20"/>
      <c r="I99" s="20"/>
      <c r="O99" s="43"/>
      <c r="P99" s="43"/>
      <c r="U99" s="20"/>
      <c r="W99" s="61"/>
      <c r="AE99" s="43"/>
    </row>
    <row r="100" spans="1:31" ht="11.25">
      <c r="A100" s="20"/>
      <c r="D100" s="59"/>
      <c r="E100" s="20"/>
      <c r="I100" s="20"/>
      <c r="O100" s="43"/>
      <c r="P100" s="43"/>
      <c r="U100" s="20"/>
      <c r="W100" s="61"/>
      <c r="AE100" s="43"/>
    </row>
    <row r="101" spans="1:31" ht="11.25">
      <c r="A101" s="20"/>
      <c r="D101" s="59"/>
      <c r="E101" s="20"/>
      <c r="I101" s="20"/>
      <c r="O101" s="43"/>
      <c r="P101" s="43"/>
      <c r="U101" s="20"/>
      <c r="W101" s="61"/>
      <c r="AE101" s="43"/>
    </row>
    <row r="102" spans="1:31" ht="11.25">
      <c r="A102" s="20"/>
      <c r="D102" s="59"/>
      <c r="E102" s="20"/>
      <c r="I102" s="20"/>
      <c r="O102" s="43"/>
      <c r="P102" s="43"/>
      <c r="U102" s="20"/>
      <c r="W102" s="61"/>
      <c r="AE102" s="43"/>
    </row>
    <row r="103" spans="1:31" ht="11.25">
      <c r="A103" s="20"/>
      <c r="D103" s="59"/>
      <c r="E103" s="20"/>
      <c r="I103" s="20"/>
      <c r="O103" s="43"/>
      <c r="P103" s="43"/>
      <c r="U103" s="20"/>
      <c r="W103" s="61"/>
      <c r="AE103" s="43"/>
    </row>
    <row r="104" spans="1:31" ht="11.25">
      <c r="A104" s="20"/>
      <c r="D104" s="59"/>
      <c r="E104" s="20"/>
      <c r="I104" s="20"/>
      <c r="O104" s="43"/>
      <c r="P104" s="43"/>
      <c r="U104" s="20"/>
      <c r="W104" s="61"/>
      <c r="AE104" s="43"/>
    </row>
    <row r="105" spans="1:31" ht="11.25">
      <c r="A105" s="20"/>
      <c r="D105" s="59"/>
      <c r="E105" s="20"/>
      <c r="I105" s="20"/>
      <c r="O105" s="43"/>
      <c r="P105" s="43"/>
      <c r="U105" s="20"/>
      <c r="W105" s="61"/>
      <c r="AE105" s="43"/>
    </row>
    <row r="106" spans="1:31" ht="11.25">
      <c r="A106" s="20"/>
      <c r="D106" s="59"/>
      <c r="E106" s="20"/>
      <c r="I106" s="20"/>
      <c r="O106" s="43"/>
      <c r="P106" s="43"/>
      <c r="U106" s="20"/>
      <c r="W106" s="61"/>
      <c r="AE106" s="43"/>
    </row>
    <row r="107" spans="1:31" ht="11.25">
      <c r="A107" s="20"/>
      <c r="D107" s="59"/>
      <c r="E107" s="20"/>
      <c r="I107" s="20"/>
      <c r="O107" s="43"/>
      <c r="P107" s="43"/>
      <c r="U107" s="20"/>
      <c r="W107" s="61"/>
      <c r="AE107" s="43"/>
    </row>
    <row r="108" spans="1:24" ht="11.25">
      <c r="A108" s="20"/>
      <c r="E108" s="20"/>
      <c r="I108" s="43"/>
      <c r="U108" s="43"/>
      <c r="W108" s="59"/>
      <c r="X108" s="61"/>
    </row>
    <row r="109" spans="1:24" ht="11.25">
      <c r="A109" s="20"/>
      <c r="I109" s="43"/>
      <c r="U109" s="43"/>
      <c r="W109" s="59"/>
      <c r="X109" s="61"/>
    </row>
    <row r="110" spans="1:24" ht="11.25">
      <c r="A110" s="20"/>
      <c r="I110" s="43"/>
      <c r="U110" s="43"/>
      <c r="W110" s="59"/>
      <c r="X110" s="61"/>
    </row>
    <row r="111" spans="1:24" ht="11.25">
      <c r="A111" s="20"/>
      <c r="I111" s="43"/>
      <c r="U111" s="43"/>
      <c r="W111" s="59"/>
      <c r="X111" s="61"/>
    </row>
    <row r="112" spans="1:24" ht="11.25">
      <c r="A112" s="20"/>
      <c r="I112" s="43"/>
      <c r="U112" s="43"/>
      <c r="W112" s="59"/>
      <c r="X112" s="61"/>
    </row>
    <row r="113" spans="1:24" ht="11.25">
      <c r="A113" s="20"/>
      <c r="I113" s="43"/>
      <c r="U113" s="43"/>
      <c r="W113" s="59"/>
      <c r="X113" s="61"/>
    </row>
    <row r="114" spans="1:24" ht="11.25">
      <c r="A114" s="20"/>
      <c r="I114" s="43"/>
      <c r="U114" s="43"/>
      <c r="W114" s="59"/>
      <c r="X114" s="61"/>
    </row>
    <row r="115" spans="1:24" ht="11.25">
      <c r="A115" s="20"/>
      <c r="I115" s="43"/>
      <c r="U115" s="43"/>
      <c r="W115" s="59"/>
      <c r="X115" s="61"/>
    </row>
    <row r="116" spans="1:24" ht="11.25">
      <c r="A116" s="20"/>
      <c r="I116" s="43"/>
      <c r="U116" s="43"/>
      <c r="W116" s="59"/>
      <c r="X116" s="61"/>
    </row>
    <row r="117" spans="1:24" ht="11.25">
      <c r="A117" s="20"/>
      <c r="I117" s="43"/>
      <c r="U117" s="43"/>
      <c r="W117" s="59"/>
      <c r="X117" s="61"/>
    </row>
    <row r="118" spans="1:24" ht="11.25">
      <c r="A118" s="20"/>
      <c r="C118" s="34"/>
      <c r="I118" s="43"/>
      <c r="U118" s="43"/>
      <c r="W118" s="59"/>
      <c r="X118" s="61"/>
    </row>
  </sheetData>
  <sheetProtection/>
  <mergeCells count="3">
    <mergeCell ref="A1:G2"/>
    <mergeCell ref="I1:S2"/>
    <mergeCell ref="U1:A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K11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0" sqref="A4:IV40"/>
    </sheetView>
  </sheetViews>
  <sheetFormatPr defaultColWidth="9.140625" defaultRowHeight="12.75"/>
  <cols>
    <col min="1" max="1" width="14.7109375" style="34" bestFit="1" customWidth="1"/>
    <col min="2" max="2" width="14.7109375" style="20" bestFit="1" customWidth="1"/>
    <col min="3" max="3" width="16.140625" style="32" bestFit="1" customWidth="1"/>
    <col min="4" max="4" width="15.7109375" style="34" bestFit="1" customWidth="1"/>
    <col min="5" max="5" width="16.8515625" style="60" bestFit="1" customWidth="1"/>
    <col min="6" max="7" width="16.8515625" style="60" customWidth="1"/>
    <col min="8" max="8" width="18.7109375" style="32" bestFit="1" customWidth="1"/>
    <col min="9" max="13" width="9.140625" style="34" customWidth="1"/>
    <col min="14" max="14" width="14.140625" style="34" bestFit="1" customWidth="1"/>
    <col min="15" max="16384" width="9.140625" style="34" customWidth="1"/>
  </cols>
  <sheetData>
    <row r="1" spans="1:8" s="33" customFormat="1" ht="11.25">
      <c r="A1" s="312" t="s">
        <v>139</v>
      </c>
      <c r="B1" s="313"/>
      <c r="C1" s="313"/>
      <c r="D1" s="313"/>
      <c r="E1" s="313"/>
      <c r="F1" s="313"/>
      <c r="G1" s="313"/>
      <c r="H1" s="314"/>
    </row>
    <row r="2" spans="1:11" s="33" customFormat="1" ht="11.25">
      <c r="A2" s="315"/>
      <c r="B2" s="316"/>
      <c r="C2" s="316"/>
      <c r="D2" s="316"/>
      <c r="E2" s="316"/>
      <c r="F2" s="316"/>
      <c r="G2" s="316"/>
      <c r="H2" s="317"/>
      <c r="I2" s="44"/>
      <c r="J2" s="44"/>
      <c r="K2" s="44"/>
    </row>
    <row r="3" spans="1:8" s="33" customFormat="1" ht="12" thickBot="1">
      <c r="A3" s="70" t="s">
        <v>104</v>
      </c>
      <c r="B3" s="69" t="s">
        <v>123</v>
      </c>
      <c r="C3" s="45" t="s">
        <v>124</v>
      </c>
      <c r="D3" s="45" t="s">
        <v>126</v>
      </c>
      <c r="E3" s="45" t="s">
        <v>127</v>
      </c>
      <c r="F3" s="117" t="s">
        <v>125</v>
      </c>
      <c r="G3" s="117" t="s">
        <v>238</v>
      </c>
      <c r="H3" s="46" t="s">
        <v>239</v>
      </c>
    </row>
    <row r="4" spans="1:9" s="240" customFormat="1" ht="11.25">
      <c r="A4" s="152"/>
      <c r="B4" s="152"/>
      <c r="C4" s="32"/>
      <c r="E4" s="4"/>
      <c r="H4" s="60"/>
      <c r="I4" s="60"/>
    </row>
    <row r="5" spans="1:9" s="240" customFormat="1" ht="11.25">
      <c r="A5" s="152"/>
      <c r="B5" s="152"/>
      <c r="C5" s="32"/>
      <c r="E5" s="4"/>
      <c r="H5" s="60"/>
      <c r="I5" s="60"/>
    </row>
    <row r="6" spans="1:9" s="240" customFormat="1" ht="11.25">
      <c r="A6" s="152"/>
      <c r="B6" s="152"/>
      <c r="C6" s="32"/>
      <c r="E6" s="4"/>
      <c r="H6" s="60"/>
      <c r="I6" s="60"/>
    </row>
    <row r="7" spans="1:9" s="240" customFormat="1" ht="11.25">
      <c r="A7" s="152"/>
      <c r="B7" s="152"/>
      <c r="C7" s="32"/>
      <c r="E7" s="4"/>
      <c r="H7" s="60"/>
      <c r="I7" s="60"/>
    </row>
    <row r="8" spans="1:9" s="240" customFormat="1" ht="11.25">
      <c r="A8" s="152"/>
      <c r="B8" s="152"/>
      <c r="C8" s="32"/>
      <c r="E8" s="4"/>
      <c r="H8" s="60"/>
      <c r="I8" s="60"/>
    </row>
    <row r="9" spans="1:9" s="240" customFormat="1" ht="11.25">
      <c r="A9" s="152"/>
      <c r="B9" s="152"/>
      <c r="C9" s="32"/>
      <c r="H9" s="60"/>
      <c r="I9" s="60"/>
    </row>
    <row r="10" spans="1:9" s="240" customFormat="1" ht="11.25">
      <c r="A10" s="152"/>
      <c r="B10" s="152"/>
      <c r="C10" s="32"/>
      <c r="H10" s="60"/>
      <c r="I10" s="60"/>
    </row>
    <row r="11" spans="1:9" s="240" customFormat="1" ht="11.25">
      <c r="A11" s="152"/>
      <c r="B11" s="152"/>
      <c r="C11" s="32"/>
      <c r="H11" s="60"/>
      <c r="I11" s="60"/>
    </row>
    <row r="12" spans="1:9" s="240" customFormat="1" ht="11.25">
      <c r="A12" s="152"/>
      <c r="B12" s="152"/>
      <c r="C12" s="32"/>
      <c r="H12" s="60"/>
      <c r="I12" s="60"/>
    </row>
    <row r="13" spans="1:9" s="240" customFormat="1" ht="11.25">
      <c r="A13" s="152"/>
      <c r="B13" s="152"/>
      <c r="C13" s="32"/>
      <c r="H13" s="60"/>
      <c r="I13" s="60"/>
    </row>
    <row r="14" spans="1:9" s="240" customFormat="1" ht="11.25">
      <c r="A14" s="152"/>
      <c r="B14" s="152"/>
      <c r="C14" s="32"/>
      <c r="H14" s="60"/>
      <c r="I14" s="60"/>
    </row>
    <row r="15" spans="1:9" s="240" customFormat="1" ht="11.25">
      <c r="A15" s="152"/>
      <c r="B15" s="152"/>
      <c r="C15" s="32"/>
      <c r="H15" s="60"/>
      <c r="I15" s="60"/>
    </row>
    <row r="16" spans="1:9" s="240" customFormat="1" ht="11.25">
      <c r="A16" s="152"/>
      <c r="B16" s="152"/>
      <c r="C16" s="32"/>
      <c r="H16" s="60"/>
      <c r="I16" s="60"/>
    </row>
    <row r="17" spans="1:9" s="240" customFormat="1" ht="11.25">
      <c r="A17" s="152"/>
      <c r="B17" s="152"/>
      <c r="C17" s="32"/>
      <c r="H17" s="60"/>
      <c r="I17" s="60"/>
    </row>
    <row r="18" spans="1:9" s="240" customFormat="1" ht="11.25">
      <c r="A18" s="152"/>
      <c r="B18" s="152"/>
      <c r="C18" s="32"/>
      <c r="E18" s="60"/>
      <c r="H18" s="60"/>
      <c r="I18" s="60"/>
    </row>
    <row r="19" spans="1:9" s="240" customFormat="1" ht="11.25">
      <c r="A19" s="152"/>
      <c r="B19" s="152"/>
      <c r="C19" s="32"/>
      <c r="E19" s="60"/>
      <c r="H19" s="60"/>
      <c r="I19" s="60"/>
    </row>
    <row r="20" spans="1:8" ht="12.75">
      <c r="A20"/>
      <c r="B20"/>
      <c r="C20"/>
      <c r="D20" s="35"/>
      <c r="E20" s="34"/>
      <c r="F20" s="34"/>
      <c r="G20" s="34"/>
      <c r="H20" s="33"/>
    </row>
    <row r="21" spans="1:8" ht="12.75">
      <c r="A21"/>
      <c r="B21"/>
      <c r="C21"/>
      <c r="D21" s="35"/>
      <c r="E21" s="34"/>
      <c r="F21" s="34"/>
      <c r="G21" s="34"/>
      <c r="H21" s="33"/>
    </row>
    <row r="22" spans="1:8" ht="12.75">
      <c r="A22"/>
      <c r="B22"/>
      <c r="C22"/>
      <c r="D22" s="35"/>
      <c r="E22" s="34"/>
      <c r="F22" s="34"/>
      <c r="G22" s="34"/>
      <c r="H22" s="33"/>
    </row>
    <row r="23" spans="1:8" ht="12.75">
      <c r="A23"/>
      <c r="B23"/>
      <c r="C23"/>
      <c r="D23" s="35"/>
      <c r="E23" s="34"/>
      <c r="F23" s="34"/>
      <c r="G23" s="34"/>
      <c r="H23" s="33"/>
    </row>
    <row r="24" spans="1:8" ht="12.75">
      <c r="A24"/>
      <c r="B24"/>
      <c r="C24"/>
      <c r="D24" s="35"/>
      <c r="E24" s="34"/>
      <c r="F24" s="34"/>
      <c r="G24" s="34"/>
      <c r="H24" s="33"/>
    </row>
    <row r="25" spans="1:8" ht="12.75">
      <c r="A25"/>
      <c r="B25"/>
      <c r="C25"/>
      <c r="D25" s="35"/>
      <c r="E25" s="34"/>
      <c r="F25" s="34"/>
      <c r="G25" s="34"/>
      <c r="H25" s="33"/>
    </row>
    <row r="26" spans="1:8" ht="12.75">
      <c r="A26"/>
      <c r="B26"/>
      <c r="C26"/>
      <c r="D26" s="35"/>
      <c r="E26" s="34"/>
      <c r="F26" s="34"/>
      <c r="G26" s="34"/>
      <c r="H26" s="33"/>
    </row>
    <row r="27" spans="1:8" ht="12.75">
      <c r="A27"/>
      <c r="B27"/>
      <c r="C27"/>
      <c r="D27" s="35"/>
      <c r="E27" s="34"/>
      <c r="F27" s="34"/>
      <c r="G27" s="34"/>
      <c r="H27" s="33"/>
    </row>
    <row r="28" spans="1:8" ht="12.75">
      <c r="A28"/>
      <c r="B28"/>
      <c r="C28"/>
      <c r="D28" s="35"/>
      <c r="E28" s="34"/>
      <c r="F28" s="34"/>
      <c r="G28" s="34"/>
      <c r="H28" s="33"/>
    </row>
    <row r="29" spans="1:6" ht="11.25">
      <c r="A29" s="20"/>
      <c r="D29" s="35"/>
      <c r="E29" s="34"/>
      <c r="F29" s="34"/>
    </row>
    <row r="30" spans="1:8" ht="11.25">
      <c r="A30" s="6"/>
      <c r="B30" s="6"/>
      <c r="D30" s="6"/>
      <c r="E30" s="34"/>
      <c r="F30" s="34"/>
      <c r="G30" s="34"/>
      <c r="H30" s="33"/>
    </row>
    <row r="31" spans="1:8" ht="11.25">
      <c r="A31" s="6"/>
      <c r="B31" s="6"/>
      <c r="D31" s="6"/>
      <c r="E31" s="34"/>
      <c r="F31" s="34"/>
      <c r="G31" s="34"/>
      <c r="H31" s="33"/>
    </row>
    <row r="32" spans="1:8" ht="11.25">
      <c r="A32" s="6"/>
      <c r="B32" s="6"/>
      <c r="D32" s="6"/>
      <c r="E32" s="34"/>
      <c r="F32" s="34"/>
      <c r="G32" s="34"/>
      <c r="H32" s="33"/>
    </row>
    <row r="33" spans="1:8" ht="11.25">
      <c r="A33" s="6"/>
      <c r="B33" s="6"/>
      <c r="D33" s="6"/>
      <c r="E33" s="34"/>
      <c r="F33" s="34"/>
      <c r="G33" s="34"/>
      <c r="H33" s="33"/>
    </row>
    <row r="34" spans="1:8" ht="11.25">
      <c r="A34" s="6"/>
      <c r="B34" s="6"/>
      <c r="D34" s="6"/>
      <c r="E34" s="34"/>
      <c r="F34" s="34"/>
      <c r="G34" s="34"/>
      <c r="H34" s="33"/>
    </row>
    <row r="35" spans="1:8" ht="11.25">
      <c r="A35" s="6"/>
      <c r="B35" s="6"/>
      <c r="D35" s="6"/>
      <c r="E35" s="34"/>
      <c r="F35" s="34"/>
      <c r="G35" s="34"/>
      <c r="H35" s="33"/>
    </row>
    <row r="36" spans="1:8" ht="11.25">
      <c r="A36" s="6"/>
      <c r="B36" s="6"/>
      <c r="D36" s="6"/>
      <c r="E36" s="34"/>
      <c r="F36" s="34"/>
      <c r="G36" s="34"/>
      <c r="H36" s="33"/>
    </row>
    <row r="37" spans="1:8" ht="11.25">
      <c r="A37" s="6"/>
      <c r="B37" s="6"/>
      <c r="D37" s="6"/>
      <c r="E37" s="34"/>
      <c r="F37" s="34"/>
      <c r="G37" s="34"/>
      <c r="H37" s="33"/>
    </row>
    <row r="38" spans="1:8" ht="11.25">
      <c r="A38" s="6"/>
      <c r="B38" s="6"/>
      <c r="D38" s="6"/>
      <c r="E38" s="34"/>
      <c r="F38" s="34"/>
      <c r="G38" s="34"/>
      <c r="H38" s="33"/>
    </row>
    <row r="39" spans="1:8" ht="11.25">
      <c r="A39" s="6"/>
      <c r="B39" s="6"/>
      <c r="D39" s="6"/>
      <c r="E39" s="34"/>
      <c r="F39" s="34"/>
      <c r="G39" s="34"/>
      <c r="H39" s="33"/>
    </row>
    <row r="40" spans="1:8" ht="11.25">
      <c r="A40" s="6"/>
      <c r="B40" s="6"/>
      <c r="D40" s="6"/>
      <c r="E40" s="34"/>
      <c r="F40" s="34"/>
      <c r="G40" s="34"/>
      <c r="H40" s="33"/>
    </row>
    <row r="41" spans="1:8" ht="11.25">
      <c r="A41" s="6"/>
      <c r="B41" s="6"/>
      <c r="D41" s="6"/>
      <c r="E41" s="34"/>
      <c r="F41" s="34"/>
      <c r="G41" s="34"/>
      <c r="H41" s="33"/>
    </row>
    <row r="42" spans="1:8" ht="11.25">
      <c r="A42" s="6"/>
      <c r="B42" s="6"/>
      <c r="D42" s="6"/>
      <c r="E42" s="34"/>
      <c r="F42" s="34"/>
      <c r="G42" s="34"/>
      <c r="H42" s="33"/>
    </row>
    <row r="43" spans="1:8" ht="11.25">
      <c r="A43" s="6"/>
      <c r="B43" s="6"/>
      <c r="D43" s="6"/>
      <c r="E43" s="34"/>
      <c r="F43" s="34"/>
      <c r="G43" s="34"/>
      <c r="H43" s="33"/>
    </row>
    <row r="44" spans="1:8" ht="11.25">
      <c r="A44" s="6"/>
      <c r="B44" s="6"/>
      <c r="D44" s="6"/>
      <c r="E44" s="34"/>
      <c r="F44" s="34"/>
      <c r="G44" s="34"/>
      <c r="H44" s="33"/>
    </row>
    <row r="45" spans="1:8" ht="11.25">
      <c r="A45" s="6"/>
      <c r="B45" s="6"/>
      <c r="D45" s="6"/>
      <c r="E45" s="34"/>
      <c r="F45" s="34"/>
      <c r="G45" s="34"/>
      <c r="H45" s="33"/>
    </row>
    <row r="46" spans="1:8" ht="11.25">
      <c r="A46" s="36"/>
      <c r="B46" s="36"/>
      <c r="D46" s="6"/>
      <c r="E46" s="34"/>
      <c r="F46" s="34"/>
      <c r="G46" s="34"/>
      <c r="H46" s="33"/>
    </row>
    <row r="47" spans="1:8" ht="11.25">
      <c r="A47" s="36"/>
      <c r="B47" s="36"/>
      <c r="D47" s="6"/>
      <c r="E47" s="34"/>
      <c r="F47" s="34"/>
      <c r="G47" s="34"/>
      <c r="H47" s="33"/>
    </row>
    <row r="48" spans="1:8" ht="11.25">
      <c r="A48" s="36"/>
      <c r="B48" s="36"/>
      <c r="D48" s="6"/>
      <c r="E48" s="34"/>
      <c r="F48" s="34"/>
      <c r="G48" s="34"/>
      <c r="H48" s="33"/>
    </row>
    <row r="49" spans="1:8" ht="11.25">
      <c r="A49" s="36"/>
      <c r="B49" s="36"/>
      <c r="D49" s="6"/>
      <c r="E49" s="34"/>
      <c r="F49" s="34"/>
      <c r="G49" s="34"/>
      <c r="H49" s="33"/>
    </row>
    <row r="50" spans="1:8" ht="11.25">
      <c r="A50" s="36"/>
      <c r="B50" s="36"/>
      <c r="D50" s="6"/>
      <c r="E50" s="34"/>
      <c r="F50" s="34"/>
      <c r="G50" s="34"/>
      <c r="H50" s="33"/>
    </row>
    <row r="51" spans="1:8" ht="11.25">
      <c r="A51" s="36"/>
      <c r="B51" s="36"/>
      <c r="D51" s="6"/>
      <c r="E51" s="34"/>
      <c r="F51" s="34"/>
      <c r="G51" s="34"/>
      <c r="H51" s="33"/>
    </row>
    <row r="52" spans="1:8" ht="11.25">
      <c r="A52" s="36"/>
      <c r="B52" s="36"/>
      <c r="D52" s="6"/>
      <c r="E52" s="34"/>
      <c r="F52" s="34"/>
      <c r="G52" s="34"/>
      <c r="H52" s="33"/>
    </row>
    <row r="53" spans="1:8" ht="11.25">
      <c r="A53" s="36"/>
      <c r="B53" s="36"/>
      <c r="E53" s="34"/>
      <c r="F53" s="34"/>
      <c r="G53" s="34"/>
      <c r="H53" s="33"/>
    </row>
    <row r="54" spans="1:8" ht="11.25">
      <c r="A54" s="20"/>
      <c r="D54" s="35"/>
      <c r="E54" s="34"/>
      <c r="F54" s="34"/>
      <c r="G54" s="34"/>
      <c r="H54" s="34"/>
    </row>
    <row r="55" spans="1:8" ht="11.25">
      <c r="A55" s="20"/>
      <c r="D55" s="35"/>
      <c r="E55" s="34"/>
      <c r="F55" s="34"/>
      <c r="G55" s="34"/>
      <c r="H55" s="34"/>
    </row>
    <row r="56" spans="1:8" ht="11.25">
      <c r="A56" s="20"/>
      <c r="D56" s="35"/>
      <c r="E56" s="34"/>
      <c r="F56" s="34"/>
      <c r="G56" s="34"/>
      <c r="H56" s="34"/>
    </row>
    <row r="57" spans="1:8" ht="11.25">
      <c r="A57" s="20"/>
      <c r="D57" s="35"/>
      <c r="E57" s="34"/>
      <c r="F57" s="34"/>
      <c r="G57" s="34"/>
      <c r="H57" s="34"/>
    </row>
    <row r="58" spans="1:8" ht="11.25">
      <c r="A58" s="20"/>
      <c r="D58" s="35"/>
      <c r="E58" s="34"/>
      <c r="F58" s="34"/>
      <c r="G58" s="34"/>
      <c r="H58" s="34"/>
    </row>
    <row r="59" spans="1:8" ht="11.25">
      <c r="A59" s="20"/>
      <c r="D59" s="35"/>
      <c r="E59" s="34"/>
      <c r="F59" s="34"/>
      <c r="G59" s="34"/>
      <c r="H59" s="34"/>
    </row>
    <row r="60" spans="1:8" ht="11.25">
      <c r="A60" s="20"/>
      <c r="D60" s="35"/>
      <c r="E60" s="34"/>
      <c r="F60" s="34"/>
      <c r="G60" s="34"/>
      <c r="H60" s="34"/>
    </row>
    <row r="61" spans="1:8" ht="11.25">
      <c r="A61" s="20"/>
      <c r="D61" s="35"/>
      <c r="E61" s="34"/>
      <c r="F61" s="34"/>
      <c r="G61" s="34"/>
      <c r="H61" s="34"/>
    </row>
    <row r="62" spans="1:8" ht="11.25">
      <c r="A62" s="20"/>
      <c r="D62" s="35"/>
      <c r="E62" s="34"/>
      <c r="F62" s="34"/>
      <c r="G62" s="34"/>
      <c r="H62" s="34"/>
    </row>
    <row r="63" spans="1:8" ht="11.25">
      <c r="A63" s="20"/>
      <c r="D63" s="35"/>
      <c r="E63" s="34"/>
      <c r="F63" s="34"/>
      <c r="G63" s="34"/>
      <c r="H63" s="34"/>
    </row>
    <row r="64" spans="1:8" ht="11.25">
      <c r="A64" s="20"/>
      <c r="D64" s="35"/>
      <c r="E64" s="34"/>
      <c r="F64" s="34"/>
      <c r="G64" s="34"/>
      <c r="H64" s="34"/>
    </row>
    <row r="65" spans="1:8" ht="11.25">
      <c r="A65" s="20"/>
      <c r="D65" s="35"/>
      <c r="E65" s="34"/>
      <c r="F65" s="34"/>
      <c r="G65" s="34"/>
      <c r="H65" s="34"/>
    </row>
    <row r="66" spans="1:8" ht="11.25">
      <c r="A66" s="20"/>
      <c r="D66" s="35"/>
      <c r="E66" s="34"/>
      <c r="F66" s="34"/>
      <c r="G66" s="34"/>
      <c r="H66" s="34"/>
    </row>
    <row r="67" spans="1:8" ht="11.25">
      <c r="A67" s="20"/>
      <c r="D67" s="35"/>
      <c r="E67" s="34"/>
      <c r="F67" s="34"/>
      <c r="G67" s="34"/>
      <c r="H67" s="34"/>
    </row>
    <row r="68" spans="1:8" ht="11.25">
      <c r="A68" s="20"/>
      <c r="D68" s="35"/>
      <c r="E68" s="34"/>
      <c r="F68" s="34"/>
      <c r="G68" s="34"/>
      <c r="H68" s="34"/>
    </row>
    <row r="69" spans="1:8" ht="11.25">
      <c r="A69" s="20"/>
      <c r="D69" s="35"/>
      <c r="E69" s="34"/>
      <c r="F69" s="34"/>
      <c r="G69" s="34"/>
      <c r="H69" s="34"/>
    </row>
    <row r="70" spans="1:8" ht="11.25">
      <c r="A70" s="20"/>
      <c r="D70" s="35"/>
      <c r="E70" s="34"/>
      <c r="F70" s="34"/>
      <c r="G70" s="34"/>
      <c r="H70" s="34"/>
    </row>
    <row r="71" spans="1:8" ht="11.25">
      <c r="A71" s="20"/>
      <c r="D71" s="35"/>
      <c r="E71" s="34"/>
      <c r="F71" s="34"/>
      <c r="G71" s="34"/>
      <c r="H71" s="34"/>
    </row>
    <row r="72" spans="1:8" ht="11.25">
      <c r="A72" s="20"/>
      <c r="D72" s="35"/>
      <c r="E72" s="34"/>
      <c r="F72" s="34"/>
      <c r="G72" s="34"/>
      <c r="H72" s="34"/>
    </row>
    <row r="73" spans="1:8" ht="11.25">
      <c r="A73" s="20"/>
      <c r="D73" s="35"/>
      <c r="E73" s="34"/>
      <c r="F73" s="34"/>
      <c r="G73" s="34"/>
      <c r="H73" s="34"/>
    </row>
    <row r="74" spans="1:8" ht="11.25">
      <c r="A74" s="20"/>
      <c r="D74" s="35"/>
      <c r="E74" s="34"/>
      <c r="F74" s="34"/>
      <c r="G74" s="34"/>
      <c r="H74" s="34"/>
    </row>
    <row r="75" spans="1:8" ht="11.25">
      <c r="A75" s="20"/>
      <c r="D75" s="35"/>
      <c r="E75" s="34"/>
      <c r="F75" s="34"/>
      <c r="G75" s="34"/>
      <c r="H75" s="34"/>
    </row>
    <row r="76" spans="1:8" ht="11.25">
      <c r="A76" s="20"/>
      <c r="D76" s="35"/>
      <c r="E76" s="34"/>
      <c r="F76" s="34"/>
      <c r="G76" s="34"/>
      <c r="H76" s="34"/>
    </row>
    <row r="77" spans="1:8" ht="11.25">
      <c r="A77" s="20"/>
      <c r="D77" s="35"/>
      <c r="E77" s="34"/>
      <c r="F77" s="34"/>
      <c r="G77" s="34"/>
      <c r="H77" s="34"/>
    </row>
    <row r="78" spans="1:8" ht="11.25">
      <c r="A78" s="20"/>
      <c r="D78" s="35"/>
      <c r="E78" s="34"/>
      <c r="F78" s="34"/>
      <c r="G78" s="34"/>
      <c r="H78" s="34"/>
    </row>
    <row r="79" spans="1:8" ht="11.25">
      <c r="A79" s="20"/>
      <c r="D79" s="35"/>
      <c r="E79" s="34"/>
      <c r="F79" s="34"/>
      <c r="G79" s="34"/>
      <c r="H79" s="34"/>
    </row>
    <row r="80" spans="1:8" ht="11.25">
      <c r="A80" s="20"/>
      <c r="D80" s="35"/>
      <c r="E80" s="34"/>
      <c r="F80" s="34"/>
      <c r="G80" s="34"/>
      <c r="H80" s="34"/>
    </row>
    <row r="81" spans="1:8" ht="11.25">
      <c r="A81" s="20"/>
      <c r="D81" s="35"/>
      <c r="E81" s="34"/>
      <c r="F81" s="34"/>
      <c r="G81" s="34"/>
      <c r="H81" s="34"/>
    </row>
    <row r="82" spans="1:8" ht="11.25">
      <c r="A82" s="20"/>
      <c r="D82" s="35"/>
      <c r="E82" s="34"/>
      <c r="F82" s="34"/>
      <c r="G82" s="34"/>
      <c r="H82" s="34"/>
    </row>
    <row r="83" spans="1:8" ht="11.25">
      <c r="A83" s="20"/>
      <c r="D83" s="35"/>
      <c r="E83" s="34"/>
      <c r="F83" s="34"/>
      <c r="G83" s="34"/>
      <c r="H83" s="34"/>
    </row>
    <row r="84" spans="1:8" ht="11.25">
      <c r="A84" s="20"/>
      <c r="D84" s="35"/>
      <c r="E84" s="34"/>
      <c r="F84" s="34"/>
      <c r="G84" s="34"/>
      <c r="H84" s="34"/>
    </row>
    <row r="85" spans="1:8" ht="11.25">
      <c r="A85" s="20"/>
      <c r="D85" s="35"/>
      <c r="E85" s="34"/>
      <c r="F85" s="34"/>
      <c r="G85" s="34"/>
      <c r="H85" s="34"/>
    </row>
    <row r="86" spans="1:8" ht="11.25">
      <c r="A86" s="20"/>
      <c r="D86" s="35"/>
      <c r="E86" s="34"/>
      <c r="F86" s="34"/>
      <c r="G86" s="34"/>
      <c r="H86" s="34"/>
    </row>
    <row r="87" spans="1:8" ht="11.25">
      <c r="A87" s="20"/>
      <c r="D87" s="35"/>
      <c r="E87" s="34"/>
      <c r="F87" s="34"/>
      <c r="G87" s="34"/>
      <c r="H87" s="34"/>
    </row>
    <row r="88" spans="1:8" ht="11.25">
      <c r="A88" s="20"/>
      <c r="D88" s="35"/>
      <c r="E88" s="34"/>
      <c r="F88" s="34"/>
      <c r="G88" s="34"/>
      <c r="H88" s="34"/>
    </row>
    <row r="89" spans="1:8" ht="11.25">
      <c r="A89" s="20"/>
      <c r="D89" s="35"/>
      <c r="E89" s="34"/>
      <c r="F89" s="34"/>
      <c r="G89" s="34"/>
      <c r="H89" s="34"/>
    </row>
    <row r="90" spans="1:8" ht="11.25">
      <c r="A90" s="20"/>
      <c r="D90" s="35"/>
      <c r="E90" s="34"/>
      <c r="F90" s="34"/>
      <c r="G90" s="34"/>
      <c r="H90" s="34"/>
    </row>
    <row r="91" spans="1:8" ht="11.25">
      <c r="A91" s="20"/>
      <c r="D91" s="35"/>
      <c r="E91" s="34"/>
      <c r="F91" s="34"/>
      <c r="G91" s="34"/>
      <c r="H91" s="34"/>
    </row>
    <row r="92" spans="1:8" ht="11.25">
      <c r="A92" s="20"/>
      <c r="D92" s="35"/>
      <c r="E92" s="34"/>
      <c r="F92" s="34"/>
      <c r="G92" s="34"/>
      <c r="H92" s="34"/>
    </row>
    <row r="93" spans="1:8" ht="11.25">
      <c r="A93" s="20"/>
      <c r="D93" s="35"/>
      <c r="E93" s="34"/>
      <c r="F93" s="34"/>
      <c r="G93" s="34"/>
      <c r="H93" s="34"/>
    </row>
    <row r="94" spans="1:8" ht="11.25">
      <c r="A94" s="20"/>
      <c r="D94" s="35"/>
      <c r="E94" s="34"/>
      <c r="F94" s="34"/>
      <c r="G94" s="34"/>
      <c r="H94" s="34"/>
    </row>
    <row r="95" spans="1:8" ht="11.25">
      <c r="A95" s="20"/>
      <c r="D95" s="35"/>
      <c r="E95" s="34"/>
      <c r="F95" s="34"/>
      <c r="G95" s="34"/>
      <c r="H95" s="34"/>
    </row>
    <row r="96" spans="1:8" ht="11.25">
      <c r="A96" s="20"/>
      <c r="D96" s="35"/>
      <c r="E96" s="34"/>
      <c r="F96" s="34"/>
      <c r="G96" s="34"/>
      <c r="H96" s="34"/>
    </row>
    <row r="97" spans="1:8" ht="11.25">
      <c r="A97" s="20"/>
      <c r="D97" s="35"/>
      <c r="E97" s="34"/>
      <c r="F97" s="34"/>
      <c r="G97" s="34"/>
      <c r="H97" s="34"/>
    </row>
    <row r="98" spans="1:8" ht="11.25">
      <c r="A98" s="20"/>
      <c r="D98" s="35"/>
      <c r="E98" s="34"/>
      <c r="F98" s="34"/>
      <c r="G98" s="34"/>
      <c r="H98" s="34"/>
    </row>
    <row r="99" spans="1:8" ht="11.25">
      <c r="A99" s="20"/>
      <c r="D99" s="35"/>
      <c r="E99" s="34"/>
      <c r="F99" s="34"/>
      <c r="G99" s="34"/>
      <c r="H99" s="34"/>
    </row>
    <row r="100" spans="1:8" ht="11.25">
      <c r="A100" s="20"/>
      <c r="D100" s="35"/>
      <c r="E100" s="34"/>
      <c r="F100" s="34"/>
      <c r="G100" s="34"/>
      <c r="H100" s="34"/>
    </row>
    <row r="101" spans="1:8" ht="11.25">
      <c r="A101" s="20"/>
      <c r="D101" s="35"/>
      <c r="E101" s="34"/>
      <c r="F101" s="34"/>
      <c r="G101" s="34"/>
      <c r="H101" s="34"/>
    </row>
    <row r="102" spans="1:8" ht="11.25">
      <c r="A102" s="20"/>
      <c r="D102" s="35"/>
      <c r="E102" s="34"/>
      <c r="F102" s="34"/>
      <c r="G102" s="34"/>
      <c r="H102" s="34"/>
    </row>
    <row r="103" spans="1:8" ht="11.25">
      <c r="A103" s="20"/>
      <c r="D103" s="35"/>
      <c r="E103" s="34"/>
      <c r="F103" s="34"/>
      <c r="G103" s="34"/>
      <c r="H103" s="34"/>
    </row>
    <row r="104" spans="1:8" ht="11.25">
      <c r="A104" s="20"/>
      <c r="D104" s="35"/>
      <c r="E104" s="34"/>
      <c r="F104" s="34"/>
      <c r="G104" s="34"/>
      <c r="H104" s="34"/>
    </row>
    <row r="105" spans="1:8" ht="11.25">
      <c r="A105" s="20"/>
      <c r="D105" s="35"/>
      <c r="E105" s="34"/>
      <c r="F105" s="34"/>
      <c r="G105" s="34"/>
      <c r="H105" s="34"/>
    </row>
    <row r="106" spans="1:8" ht="11.25">
      <c r="A106" s="20"/>
      <c r="D106" s="35"/>
      <c r="E106" s="34"/>
      <c r="F106" s="34"/>
      <c r="G106" s="34"/>
      <c r="H106" s="34"/>
    </row>
    <row r="107" spans="1:8" ht="11.25">
      <c r="A107" s="20"/>
      <c r="D107" s="35"/>
      <c r="E107" s="34"/>
      <c r="F107" s="34"/>
      <c r="G107" s="34"/>
      <c r="H107" s="34"/>
    </row>
    <row r="108" ht="11.25">
      <c r="A108" s="20"/>
    </row>
    <row r="109" ht="11.25">
      <c r="A109" s="20"/>
    </row>
    <row r="110" ht="11.25">
      <c r="A110" s="20"/>
    </row>
    <row r="111" ht="11.25">
      <c r="A111" s="20"/>
    </row>
    <row r="112" ht="11.25">
      <c r="A112" s="20"/>
    </row>
    <row r="113" ht="11.25">
      <c r="A113" s="20"/>
    </row>
    <row r="114" ht="11.25">
      <c r="A114" s="20"/>
    </row>
    <row r="115" ht="11.25">
      <c r="A115" s="20"/>
    </row>
    <row r="116" ht="11.25">
      <c r="A116" s="20"/>
    </row>
    <row r="117" ht="11.25">
      <c r="A117" s="20"/>
    </row>
    <row r="118" ht="11.25">
      <c r="A118" s="20"/>
    </row>
  </sheetData>
  <sheetProtection/>
  <mergeCells count="1">
    <mergeCell ref="A1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I30"/>
  <sheetViews>
    <sheetView zoomScalePageLayoutView="0" workbookViewId="0" topLeftCell="A1">
      <pane xSplit="5" ySplit="4" topLeftCell="O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21" sqref="A5:IV21"/>
    </sheetView>
  </sheetViews>
  <sheetFormatPr defaultColWidth="9.140625" defaultRowHeight="12.75"/>
  <cols>
    <col min="1" max="1" width="3.7109375" style="20" customWidth="1"/>
    <col min="2" max="2" width="7.140625" style="20" customWidth="1"/>
    <col min="3" max="3" width="13.28125" style="61" bestFit="1" customWidth="1"/>
    <col min="4" max="4" width="15.140625" style="20" bestFit="1" customWidth="1"/>
    <col min="5" max="5" width="13.57421875" style="20" bestFit="1" customWidth="1"/>
    <col min="6" max="6" width="16.28125" style="20" customWidth="1"/>
    <col min="7" max="7" width="15.7109375" style="20" bestFit="1" customWidth="1"/>
    <col min="8" max="8" width="14.57421875" style="20" bestFit="1" customWidth="1"/>
    <col min="9" max="9" width="9.57421875" style="20" bestFit="1" customWidth="1"/>
    <col min="10" max="10" width="11.28125" style="20" bestFit="1" customWidth="1"/>
    <col min="11" max="11" width="15.421875" style="20" bestFit="1" customWidth="1"/>
    <col min="12" max="12" width="7.28125" style="20" bestFit="1" customWidth="1"/>
    <col min="13" max="13" width="12.57421875" style="20" bestFit="1" customWidth="1"/>
    <col min="14" max="14" width="18.8515625" style="20" customWidth="1"/>
    <col min="15" max="15" width="12.28125" style="20" bestFit="1" customWidth="1"/>
    <col min="16" max="16" width="1.421875" style="44" customWidth="1"/>
    <col min="17" max="18" width="10.00390625" style="20" customWidth="1"/>
    <col min="19" max="19" width="14.00390625" style="20" bestFit="1" customWidth="1"/>
    <col min="20" max="20" width="20.140625" style="20" bestFit="1" customWidth="1"/>
    <col min="21" max="21" width="6.421875" style="20" bestFit="1" customWidth="1"/>
    <col min="22" max="22" width="18.140625" style="20" bestFit="1" customWidth="1"/>
    <col min="23" max="23" width="7.8515625" style="18" bestFit="1" customWidth="1"/>
    <col min="24" max="24" width="10.00390625" style="18" customWidth="1"/>
    <col min="25" max="25" width="37.00390625" style="18" customWidth="1"/>
    <col min="26" max="26" width="12.7109375" style="20" bestFit="1" customWidth="1"/>
    <col min="27" max="27" width="8.57421875" style="20" customWidth="1"/>
    <col min="28" max="16384" width="9.140625" style="20" customWidth="1"/>
  </cols>
  <sheetData>
    <row r="1" spans="1:25" s="75" customFormat="1" ht="11.25">
      <c r="A1" s="73" t="s">
        <v>89</v>
      </c>
      <c r="B1" s="74" t="s">
        <v>58</v>
      </c>
      <c r="C1" s="160"/>
      <c r="H1" s="75" t="s">
        <v>193</v>
      </c>
      <c r="I1" s="75" t="s">
        <v>194</v>
      </c>
      <c r="L1" s="75" t="s">
        <v>248</v>
      </c>
      <c r="N1" s="75" t="s">
        <v>249</v>
      </c>
      <c r="O1" s="75" t="s">
        <v>235</v>
      </c>
      <c r="W1" s="76"/>
      <c r="X1" s="76"/>
      <c r="Y1" s="76"/>
    </row>
    <row r="2" spans="1:25" s="44" customFormat="1" ht="12" thickBot="1">
      <c r="A2" s="77">
        <f>SUM(A6:A9854)</f>
        <v>0</v>
      </c>
      <c r="B2" s="78">
        <f>A2*ProjectBudget!C3</f>
        <v>0</v>
      </c>
      <c r="C2" s="43"/>
      <c r="S2" s="24"/>
      <c r="T2" s="24"/>
      <c r="U2" s="24"/>
      <c r="V2" s="24"/>
      <c r="W2" s="79"/>
      <c r="X2" s="79"/>
      <c r="Y2" s="79"/>
    </row>
    <row r="3" spans="3:29" s="44" customFormat="1" ht="12.75" customHeight="1">
      <c r="C3" s="320" t="s">
        <v>138</v>
      </c>
      <c r="D3" s="321"/>
      <c r="E3" s="321"/>
      <c r="F3" s="80"/>
      <c r="G3" s="80"/>
      <c r="H3" s="80"/>
      <c r="I3" s="97"/>
      <c r="J3" s="80"/>
      <c r="K3" s="80"/>
      <c r="L3" s="80"/>
      <c r="M3" s="80"/>
      <c r="N3" s="80"/>
      <c r="O3" s="97"/>
      <c r="P3" s="81"/>
      <c r="Q3" s="318" t="s">
        <v>133</v>
      </c>
      <c r="R3" s="319"/>
      <c r="S3" s="319"/>
      <c r="T3" s="319"/>
      <c r="U3" s="319"/>
      <c r="V3" s="319"/>
      <c r="W3" s="319"/>
      <c r="X3" s="319"/>
      <c r="Y3" s="319"/>
      <c r="Z3" s="158" t="s">
        <v>263</v>
      </c>
      <c r="AA3" s="155" t="s">
        <v>193</v>
      </c>
      <c r="AB3" s="155" t="s">
        <v>193</v>
      </c>
      <c r="AC3" s="153" t="s">
        <v>267</v>
      </c>
    </row>
    <row r="4" spans="3:29" s="67" customFormat="1" ht="12" thickBot="1">
      <c r="C4" s="161" t="s">
        <v>123</v>
      </c>
      <c r="D4" s="82" t="s">
        <v>128</v>
      </c>
      <c r="E4" s="82" t="s">
        <v>140</v>
      </c>
      <c r="F4" s="96" t="s">
        <v>129</v>
      </c>
      <c r="G4" s="82" t="s">
        <v>130</v>
      </c>
      <c r="H4" s="82" t="s">
        <v>131</v>
      </c>
      <c r="I4" s="86" t="s">
        <v>132</v>
      </c>
      <c r="J4" s="113" t="s">
        <v>245</v>
      </c>
      <c r="K4" s="113" t="s">
        <v>246</v>
      </c>
      <c r="L4" s="113" t="s">
        <v>247</v>
      </c>
      <c r="M4" s="113" t="s">
        <v>237</v>
      </c>
      <c r="N4" s="113" t="s">
        <v>236</v>
      </c>
      <c r="O4" s="86" t="s">
        <v>234</v>
      </c>
      <c r="Q4" s="83" t="s">
        <v>59</v>
      </c>
      <c r="R4" s="98" t="s">
        <v>195</v>
      </c>
      <c r="S4" s="84" t="s">
        <v>134</v>
      </c>
      <c r="T4" s="84" t="s">
        <v>135</v>
      </c>
      <c r="U4" s="84" t="s">
        <v>196</v>
      </c>
      <c r="V4" s="84" t="s">
        <v>136</v>
      </c>
      <c r="W4" s="85" t="s">
        <v>137</v>
      </c>
      <c r="X4" s="85" t="s">
        <v>86</v>
      </c>
      <c r="Y4" s="157" t="s">
        <v>17</v>
      </c>
      <c r="Z4" s="159" t="s">
        <v>262</v>
      </c>
      <c r="AA4" s="156" t="s">
        <v>264</v>
      </c>
      <c r="AB4" s="156" t="s">
        <v>265</v>
      </c>
      <c r="AC4" s="154" t="s">
        <v>266</v>
      </c>
    </row>
    <row r="5" spans="10:27" s="152" customFormat="1" ht="11.25">
      <c r="J5" s="4"/>
      <c r="K5" s="4"/>
      <c r="R5" s="187"/>
      <c r="T5" s="4"/>
      <c r="Y5" s="245"/>
      <c r="Z5" s="245"/>
      <c r="AA5" s="245"/>
    </row>
    <row r="6" spans="10:34" s="152" customFormat="1" ht="11.25">
      <c r="J6" s="4"/>
      <c r="K6" s="4"/>
      <c r="R6" s="187"/>
      <c r="T6" s="4"/>
      <c r="Y6" s="245"/>
      <c r="Z6" s="245"/>
      <c r="AA6" s="245"/>
      <c r="AC6" s="4"/>
      <c r="AD6" s="4"/>
      <c r="AH6" s="246"/>
    </row>
    <row r="7" spans="10:34" s="152" customFormat="1" ht="11.25">
      <c r="J7" s="4"/>
      <c r="K7" s="4"/>
      <c r="R7" s="187"/>
      <c r="T7" s="4"/>
      <c r="Y7" s="245"/>
      <c r="Z7" s="245"/>
      <c r="AA7" s="245"/>
      <c r="AC7" s="4"/>
      <c r="AD7" s="4"/>
      <c r="AH7" s="246"/>
    </row>
    <row r="8" spans="10:34" s="152" customFormat="1" ht="11.25">
      <c r="J8" s="4"/>
      <c r="K8" s="4"/>
      <c r="R8" s="187"/>
      <c r="T8" s="4"/>
      <c r="Y8" s="245"/>
      <c r="Z8" s="245"/>
      <c r="AA8" s="245"/>
      <c r="AC8" s="4"/>
      <c r="AD8" s="4"/>
      <c r="AH8" s="246"/>
    </row>
    <row r="9" spans="10:34" s="152" customFormat="1" ht="11.25">
      <c r="J9" s="4"/>
      <c r="K9" s="4"/>
      <c r="R9" s="187"/>
      <c r="T9" s="4"/>
      <c r="Y9" s="245"/>
      <c r="Z9" s="245"/>
      <c r="AA9" s="245"/>
      <c r="AC9" s="4"/>
      <c r="AD9" s="4"/>
      <c r="AH9" s="246"/>
    </row>
    <row r="10" spans="10:34" s="152" customFormat="1" ht="11.25">
      <c r="J10" s="4"/>
      <c r="K10" s="4"/>
      <c r="R10" s="187"/>
      <c r="T10" s="4"/>
      <c r="Y10" s="245"/>
      <c r="Z10" s="245"/>
      <c r="AA10" s="245"/>
      <c r="AC10" s="4"/>
      <c r="AD10" s="4"/>
      <c r="AH10" s="246"/>
    </row>
    <row r="11" spans="10:34" s="152" customFormat="1" ht="11.25">
      <c r="J11" s="4"/>
      <c r="K11" s="4"/>
      <c r="R11" s="187"/>
      <c r="T11" s="4"/>
      <c r="Y11" s="245"/>
      <c r="Z11" s="245"/>
      <c r="AA11" s="245"/>
      <c r="AC11" s="4"/>
      <c r="AD11" s="4"/>
      <c r="AH11" s="246"/>
    </row>
    <row r="12" spans="10:34" s="152" customFormat="1" ht="11.25">
      <c r="J12" s="4"/>
      <c r="K12" s="4"/>
      <c r="R12" s="187"/>
      <c r="T12" s="4"/>
      <c r="Y12" s="245"/>
      <c r="Z12" s="245"/>
      <c r="AA12" s="245"/>
      <c r="AC12" s="4"/>
      <c r="AD12" s="4"/>
      <c r="AH12" s="246"/>
    </row>
    <row r="13" spans="10:34" s="152" customFormat="1" ht="11.25">
      <c r="J13" s="4"/>
      <c r="K13" s="4"/>
      <c r="R13" s="187"/>
      <c r="T13" s="4"/>
      <c r="Y13" s="245"/>
      <c r="Z13" s="245"/>
      <c r="AA13" s="245"/>
      <c r="AC13" s="4"/>
      <c r="AD13" s="4"/>
      <c r="AH13" s="246"/>
    </row>
    <row r="14" spans="10:34" s="152" customFormat="1" ht="11.25">
      <c r="J14" s="4"/>
      <c r="K14" s="4"/>
      <c r="R14" s="187"/>
      <c r="T14" s="4"/>
      <c r="Y14" s="245"/>
      <c r="Z14" s="245"/>
      <c r="AA14" s="245"/>
      <c r="AC14" s="4"/>
      <c r="AD14" s="4"/>
      <c r="AH14" s="246"/>
    </row>
    <row r="15" spans="10:34" s="152" customFormat="1" ht="11.25">
      <c r="J15" s="4"/>
      <c r="K15" s="4"/>
      <c r="R15" s="187"/>
      <c r="T15" s="4"/>
      <c r="Y15" s="245"/>
      <c r="Z15" s="245"/>
      <c r="AA15" s="245"/>
      <c r="AC15" s="4"/>
      <c r="AD15" s="4"/>
      <c r="AH15" s="246"/>
    </row>
    <row r="16" spans="10:35" s="152" customFormat="1" ht="11.25">
      <c r="J16" s="4"/>
      <c r="K16" s="4"/>
      <c r="R16" s="187"/>
      <c r="T16" s="4"/>
      <c r="Y16" s="245"/>
      <c r="Z16" s="245"/>
      <c r="AA16" s="245"/>
      <c r="AC16" s="4"/>
      <c r="AD16" s="4"/>
      <c r="AI16" s="246"/>
    </row>
    <row r="17" spans="10:35" s="152" customFormat="1" ht="11.25">
      <c r="J17" s="4"/>
      <c r="K17" s="4"/>
      <c r="R17" s="187"/>
      <c r="T17" s="4"/>
      <c r="Y17" s="245"/>
      <c r="Z17" s="245"/>
      <c r="AA17" s="245"/>
      <c r="AC17" s="4"/>
      <c r="AD17" s="4"/>
      <c r="AI17" s="239"/>
    </row>
    <row r="18" spans="10:35" s="152" customFormat="1" ht="11.25">
      <c r="J18" s="4"/>
      <c r="K18" s="4"/>
      <c r="R18" s="187"/>
      <c r="T18" s="4"/>
      <c r="Y18" s="245"/>
      <c r="Z18" s="245"/>
      <c r="AA18" s="245"/>
      <c r="AC18" s="4"/>
      <c r="AD18" s="4"/>
      <c r="AI18" s="239"/>
    </row>
    <row r="19" spans="10:35" s="152" customFormat="1" ht="11.25">
      <c r="J19" s="4"/>
      <c r="K19" s="4"/>
      <c r="R19" s="187"/>
      <c r="T19" s="4"/>
      <c r="Y19" s="245"/>
      <c r="Z19" s="245"/>
      <c r="AA19" s="245"/>
      <c r="AC19" s="4"/>
      <c r="AD19" s="4"/>
      <c r="AI19" s="239"/>
    </row>
    <row r="20" spans="10:35" s="152" customFormat="1" ht="11.25">
      <c r="J20" s="4"/>
      <c r="K20" s="4"/>
      <c r="R20" s="187"/>
      <c r="T20" s="4"/>
      <c r="Y20" s="245"/>
      <c r="Z20" s="245"/>
      <c r="AA20" s="245"/>
      <c r="AC20" s="4"/>
      <c r="AD20" s="4"/>
      <c r="AI20" s="239"/>
    </row>
    <row r="21" spans="3:9" ht="12.75">
      <c r="C21"/>
      <c r="H21"/>
      <c r="I21"/>
    </row>
    <row r="22" spans="3:9" ht="12.75">
      <c r="C22"/>
      <c r="H22"/>
      <c r="I22"/>
    </row>
    <row r="23" spans="3:9" ht="12.75">
      <c r="C23"/>
      <c r="H23"/>
      <c r="I23"/>
    </row>
    <row r="24" spans="3:9" ht="12.75">
      <c r="C24"/>
      <c r="H24"/>
      <c r="I24"/>
    </row>
    <row r="25" spans="3:9" ht="12.75">
      <c r="C25"/>
      <c r="H25"/>
      <c r="I25"/>
    </row>
    <row r="26" spans="3:9" ht="12.75">
      <c r="C26"/>
      <c r="H26"/>
      <c r="I26"/>
    </row>
    <row r="27" spans="3:9" ht="12.75">
      <c r="C27"/>
      <c r="H27"/>
      <c r="I27"/>
    </row>
    <row r="28" spans="3:9" ht="12.75">
      <c r="C28"/>
      <c r="H28"/>
      <c r="I28"/>
    </row>
    <row r="29" spans="3:9" ht="12.75">
      <c r="C29"/>
      <c r="H29"/>
      <c r="I29"/>
    </row>
    <row r="30" spans="3:9" ht="12.75">
      <c r="C30"/>
      <c r="H30"/>
      <c r="I30"/>
    </row>
  </sheetData>
  <sheetProtection/>
  <mergeCells count="2">
    <mergeCell ref="Q3:Y3"/>
    <mergeCell ref="C3:E3"/>
  </mergeCells>
  <conditionalFormatting sqref="AG5:AG20">
    <cfRule type="cellIs" priority="1" dxfId="2" operator="equal" stopIfTrue="1">
      <formula>298</formula>
    </cfRule>
    <cfRule type="cellIs" priority="2" dxfId="1" operator="equal" stopIfTrue="1">
      <formula>100</formula>
    </cfRule>
    <cfRule type="cellIs" priority="3" dxfId="0" operator="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2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W43"/>
  <sheetViews>
    <sheetView zoomScalePageLayoutView="0" workbookViewId="0" topLeftCell="A1">
      <selection activeCell="A23" sqref="A23"/>
    </sheetView>
  </sheetViews>
  <sheetFormatPr defaultColWidth="4.00390625" defaultRowHeight="12.75"/>
  <cols>
    <col min="1" max="1" width="19.7109375" style="7" bestFit="1" customWidth="1"/>
    <col min="2" max="2" width="8.57421875" style="7" customWidth="1"/>
    <col min="3" max="3" width="7.8515625" style="7" customWidth="1"/>
    <col min="4" max="4" width="15.140625" style="7" bestFit="1" customWidth="1"/>
    <col min="5" max="5" width="6.28125" style="7" bestFit="1" customWidth="1"/>
    <col min="6" max="7" width="5.8515625" style="20" customWidth="1"/>
    <col min="8" max="8" width="23.140625" style="7" customWidth="1"/>
    <col min="9" max="9" width="16.7109375" style="20" bestFit="1" customWidth="1"/>
    <col min="10" max="10" width="9.8515625" style="20" bestFit="1" customWidth="1"/>
    <col min="11" max="11" width="9.00390625" style="20" bestFit="1" customWidth="1"/>
    <col min="12" max="12" width="11.28125" style="20" bestFit="1" customWidth="1"/>
    <col min="13" max="13" width="26.28125" style="20" bestFit="1" customWidth="1"/>
    <col min="14" max="14" width="7.421875" style="20" bestFit="1" customWidth="1"/>
    <col min="15" max="15" width="7.421875" style="20" customWidth="1"/>
    <col min="16" max="16" width="10.28125" style="20" customWidth="1"/>
    <col min="17" max="17" width="28.00390625" style="20" bestFit="1" customWidth="1"/>
    <col min="18" max="18" width="20.28125" style="20" bestFit="1" customWidth="1"/>
    <col min="19" max="19" width="15.140625" style="20" bestFit="1" customWidth="1"/>
    <col min="20" max="20" width="24.8515625" style="61" bestFit="1" customWidth="1"/>
    <col min="21" max="21" width="20.28125" style="20" bestFit="1" customWidth="1"/>
    <col min="22" max="22" width="15.140625" style="20" bestFit="1" customWidth="1"/>
    <col min="23" max="23" width="21.7109375" style="20" customWidth="1"/>
    <col min="24" max="24" width="13.421875" style="20" bestFit="1" customWidth="1"/>
    <col min="25" max="25" width="17.7109375" style="20" bestFit="1" customWidth="1"/>
    <col min="26" max="26" width="10.28125" style="20" bestFit="1" customWidth="1"/>
    <col min="27" max="27" width="18.57421875" style="7" bestFit="1" customWidth="1"/>
    <col min="28" max="28" width="13.7109375" style="7" bestFit="1" customWidth="1"/>
    <col min="29" max="29" width="11.7109375" style="7" bestFit="1" customWidth="1"/>
    <col min="30" max="16384" width="4.00390625" style="7" customWidth="1"/>
  </cols>
  <sheetData>
    <row r="1" spans="1:23" s="8" customFormat="1" ht="13.5" customHeight="1">
      <c r="A1" s="39"/>
      <c r="B1" s="201" t="s">
        <v>272</v>
      </c>
      <c r="C1" s="202"/>
      <c r="D1" s="202"/>
      <c r="E1" s="202"/>
      <c r="F1" s="203"/>
      <c r="G1" s="202"/>
      <c r="H1" s="322" t="s">
        <v>169</v>
      </c>
      <c r="I1" s="323"/>
      <c r="J1" s="323"/>
      <c r="K1" s="323"/>
      <c r="L1" s="323"/>
      <c r="M1" s="323"/>
      <c r="N1" s="323"/>
      <c r="O1" s="324"/>
      <c r="P1" s="152"/>
      <c r="Q1" s="322" t="s">
        <v>170</v>
      </c>
      <c r="R1" s="323"/>
      <c r="S1" s="323"/>
      <c r="T1" s="323"/>
      <c r="U1" s="323"/>
      <c r="V1" s="323"/>
      <c r="W1" s="324"/>
    </row>
    <row r="2" spans="1:23" s="8" customFormat="1" ht="13.5" customHeight="1">
      <c r="A2" s="39"/>
      <c r="B2" s="204" t="s">
        <v>3</v>
      </c>
      <c r="C2" s="205"/>
      <c r="D2" s="205"/>
      <c r="E2" s="205" t="s">
        <v>60</v>
      </c>
      <c r="F2" s="206"/>
      <c r="G2" s="205"/>
      <c r="H2" s="247"/>
      <c r="I2" s="90" t="s">
        <v>178</v>
      </c>
      <c r="J2" s="90" t="s">
        <v>5</v>
      </c>
      <c r="K2" s="90" t="s">
        <v>5</v>
      </c>
      <c r="L2" s="90" t="s">
        <v>11</v>
      </c>
      <c r="M2" s="90" t="s">
        <v>11</v>
      </c>
      <c r="N2" s="90" t="s">
        <v>13</v>
      </c>
      <c r="O2" s="90"/>
      <c r="P2" s="152"/>
      <c r="Q2" s="62"/>
      <c r="R2" s="58"/>
      <c r="S2" s="58"/>
      <c r="T2" s="58"/>
      <c r="U2" s="58"/>
      <c r="V2" s="58"/>
      <c r="W2" s="63"/>
    </row>
    <row r="3" spans="1:23" s="8" customFormat="1" ht="13.5" thickBot="1">
      <c r="A3" s="39"/>
      <c r="B3" s="204" t="s">
        <v>268</v>
      </c>
      <c r="C3" s="205"/>
      <c r="D3" s="205"/>
      <c r="E3" s="205" t="s">
        <v>60</v>
      </c>
      <c r="F3" s="206"/>
      <c r="G3" s="205"/>
      <c r="H3" s="248" t="s">
        <v>150</v>
      </c>
      <c r="I3" s="82" t="s">
        <v>162</v>
      </c>
      <c r="J3" s="82" t="s">
        <v>163</v>
      </c>
      <c r="K3" s="82" t="s">
        <v>164</v>
      </c>
      <c r="L3" s="82" t="s">
        <v>165</v>
      </c>
      <c r="M3" s="82" t="s">
        <v>166</v>
      </c>
      <c r="N3" s="82" t="s">
        <v>167</v>
      </c>
      <c r="O3" s="86" t="s">
        <v>168</v>
      </c>
      <c r="P3" s="152"/>
      <c r="Q3" s="89" t="s">
        <v>151</v>
      </c>
      <c r="R3" s="87" t="s">
        <v>154</v>
      </c>
      <c r="S3" s="87" t="s">
        <v>155</v>
      </c>
      <c r="T3" s="87" t="s">
        <v>156</v>
      </c>
      <c r="U3" s="87" t="s">
        <v>157</v>
      </c>
      <c r="V3" s="87" t="s">
        <v>158</v>
      </c>
      <c r="W3" s="88" t="s">
        <v>159</v>
      </c>
    </row>
    <row r="4" spans="1:23" s="8" customFormat="1" ht="12.75">
      <c r="A4" s="39"/>
      <c r="B4" s="207" t="s">
        <v>273</v>
      </c>
      <c r="C4" s="208"/>
      <c r="D4" s="208"/>
      <c r="E4" s="231">
        <v>1.5</v>
      </c>
      <c r="F4" s="206" t="s">
        <v>5</v>
      </c>
      <c r="G4" s="205"/>
      <c r="H4" s="185" t="s">
        <v>231</v>
      </c>
      <c r="I4" s="152">
        <v>1</v>
      </c>
      <c r="J4" s="152">
        <v>2</v>
      </c>
      <c r="K4" s="152">
        <v>0.2</v>
      </c>
      <c r="L4" s="152">
        <v>0.1</v>
      </c>
      <c r="M4" s="152">
        <v>0.1</v>
      </c>
      <c r="N4" s="152">
        <v>0.02</v>
      </c>
      <c r="O4" s="152" t="s">
        <v>171</v>
      </c>
      <c r="P4" s="152"/>
      <c r="Q4" s="239" t="s">
        <v>172</v>
      </c>
      <c r="R4" s="152" t="s">
        <v>173</v>
      </c>
      <c r="S4" s="152" t="s">
        <v>174</v>
      </c>
      <c r="T4" s="152" t="s">
        <v>175</v>
      </c>
      <c r="U4" s="152" t="s">
        <v>176</v>
      </c>
      <c r="V4" s="152" t="s">
        <v>177</v>
      </c>
      <c r="W4" s="152">
        <v>35</v>
      </c>
    </row>
    <row r="5" spans="1:23" s="8" customFormat="1" ht="12.75">
      <c r="A5" s="39"/>
      <c r="B5" s="207" t="s">
        <v>8</v>
      </c>
      <c r="C5" s="208"/>
      <c r="D5" s="208"/>
      <c r="E5" s="231">
        <v>0.2</v>
      </c>
      <c r="F5" s="206" t="s">
        <v>5</v>
      </c>
      <c r="G5" s="205"/>
      <c r="H5" s="185" t="s">
        <v>229</v>
      </c>
      <c r="I5" s="152">
        <v>1</v>
      </c>
      <c r="J5" s="152">
        <v>2</v>
      </c>
      <c r="K5" s="152">
        <v>0.2</v>
      </c>
      <c r="L5" s="152">
        <v>0.2</v>
      </c>
      <c r="M5" s="152">
        <v>0.2</v>
      </c>
      <c r="N5" s="152">
        <v>0.02</v>
      </c>
      <c r="O5" s="152" t="s">
        <v>171</v>
      </c>
      <c r="P5" s="152"/>
      <c r="Q5" s="239" t="s">
        <v>198</v>
      </c>
      <c r="R5" s="152" t="s">
        <v>173</v>
      </c>
      <c r="S5" s="152" t="s">
        <v>201</v>
      </c>
      <c r="T5" s="152" t="s">
        <v>200</v>
      </c>
      <c r="U5" s="152" t="s">
        <v>199</v>
      </c>
      <c r="V5" s="152" t="s">
        <v>177</v>
      </c>
      <c r="W5" s="152">
        <v>40</v>
      </c>
    </row>
    <row r="6" spans="1:23" s="8" customFormat="1" ht="12.75">
      <c r="A6" s="39"/>
      <c r="B6" s="266" t="s">
        <v>160</v>
      </c>
      <c r="C6" s="265"/>
      <c r="D6" s="265"/>
      <c r="E6" s="231">
        <v>0.4</v>
      </c>
      <c r="F6" s="206" t="s">
        <v>11</v>
      </c>
      <c r="G6" s="205"/>
      <c r="H6" s="185" t="s">
        <v>230</v>
      </c>
      <c r="I6" s="152">
        <v>1</v>
      </c>
      <c r="J6" s="152">
        <v>2</v>
      </c>
      <c r="K6" s="152">
        <v>0.2</v>
      </c>
      <c r="L6" s="152">
        <v>0.4</v>
      </c>
      <c r="M6" s="152">
        <v>0.4</v>
      </c>
      <c r="N6" s="152">
        <v>0.02</v>
      </c>
      <c r="O6" s="152" t="s">
        <v>171</v>
      </c>
      <c r="P6" s="152"/>
      <c r="Q6" s="239" t="s">
        <v>232</v>
      </c>
      <c r="R6" s="152" t="s">
        <v>173</v>
      </c>
      <c r="S6" s="152" t="s">
        <v>201</v>
      </c>
      <c r="T6" s="152" t="s">
        <v>233</v>
      </c>
      <c r="U6" s="152" t="s">
        <v>199</v>
      </c>
      <c r="V6" s="152" t="s">
        <v>177</v>
      </c>
      <c r="W6" s="152">
        <v>40</v>
      </c>
    </row>
    <row r="7" spans="1:23" s="8" customFormat="1" ht="12.75">
      <c r="A7" s="39"/>
      <c r="B7" s="266" t="s">
        <v>161</v>
      </c>
      <c r="C7" s="265"/>
      <c r="D7" s="265"/>
      <c r="E7" s="231">
        <v>0.4</v>
      </c>
      <c r="F7" s="206" t="s">
        <v>11</v>
      </c>
      <c r="G7" s="205"/>
      <c r="H7" s="185" t="s">
        <v>283</v>
      </c>
      <c r="I7" s="152">
        <v>1</v>
      </c>
      <c r="J7" s="152">
        <v>2</v>
      </c>
      <c r="K7" s="152">
        <v>0.2</v>
      </c>
      <c r="L7" s="152">
        <v>0</v>
      </c>
      <c r="M7" s="152">
        <v>0</v>
      </c>
      <c r="N7" s="152">
        <v>0.02</v>
      </c>
      <c r="O7" s="152" t="s">
        <v>171</v>
      </c>
      <c r="P7" s="152"/>
      <c r="Q7" s="239" t="s">
        <v>241</v>
      </c>
      <c r="R7" s="152" t="s">
        <v>173</v>
      </c>
      <c r="S7" s="152" t="s">
        <v>174</v>
      </c>
      <c r="T7" s="152" t="s">
        <v>242</v>
      </c>
      <c r="U7" s="152" t="s">
        <v>176</v>
      </c>
      <c r="V7" s="152" t="s">
        <v>177</v>
      </c>
      <c r="W7" s="152">
        <v>40</v>
      </c>
    </row>
    <row r="8" spans="1:23" s="8" customFormat="1" ht="12.75">
      <c r="A8" s="39"/>
      <c r="B8" s="207" t="s">
        <v>274</v>
      </c>
      <c r="C8" s="208"/>
      <c r="D8" s="208"/>
      <c r="E8" s="231">
        <v>0.03</v>
      </c>
      <c r="F8" s="206" t="s">
        <v>13</v>
      </c>
      <c r="G8" s="205"/>
      <c r="H8" s="185" t="s">
        <v>284</v>
      </c>
      <c r="I8" s="152">
        <v>1</v>
      </c>
      <c r="J8" s="152">
        <v>1.5</v>
      </c>
      <c r="K8" s="152">
        <v>0.2</v>
      </c>
      <c r="L8" s="152">
        <v>0.4</v>
      </c>
      <c r="M8" s="152">
        <v>0.4</v>
      </c>
      <c r="N8" s="152">
        <v>0.03</v>
      </c>
      <c r="O8" s="152" t="s">
        <v>279</v>
      </c>
      <c r="P8" s="152"/>
      <c r="Q8" s="239" t="s">
        <v>285</v>
      </c>
      <c r="R8" s="152" t="s">
        <v>255</v>
      </c>
      <c r="S8" s="152" t="s">
        <v>256</v>
      </c>
      <c r="T8" s="152" t="s">
        <v>286</v>
      </c>
      <c r="U8" s="152" t="s">
        <v>257</v>
      </c>
      <c r="V8" s="152" t="s">
        <v>177</v>
      </c>
      <c r="W8" s="152" t="s">
        <v>258</v>
      </c>
    </row>
    <row r="9" spans="1:23" s="8" customFormat="1" ht="12.75">
      <c r="A9" s="39"/>
      <c r="B9" s="207" t="s">
        <v>16</v>
      </c>
      <c r="C9" s="208"/>
      <c r="D9" s="208"/>
      <c r="E9" s="231">
        <v>2.5</v>
      </c>
      <c r="F9" s="206" t="s">
        <v>2</v>
      </c>
      <c r="G9" s="205"/>
      <c r="H9" s="185" t="s">
        <v>287</v>
      </c>
      <c r="I9" s="152">
        <v>1</v>
      </c>
      <c r="J9" s="152">
        <v>1.5</v>
      </c>
      <c r="K9" s="152">
        <v>0.2</v>
      </c>
      <c r="L9" s="152">
        <v>0.4</v>
      </c>
      <c r="M9" s="152">
        <v>0.4</v>
      </c>
      <c r="N9" s="152">
        <v>0.03</v>
      </c>
      <c r="O9" s="152" t="s">
        <v>171</v>
      </c>
      <c r="P9" s="152"/>
      <c r="Q9" s="239" t="s">
        <v>259</v>
      </c>
      <c r="R9" s="152" t="s">
        <v>255</v>
      </c>
      <c r="S9" s="152" t="s">
        <v>256</v>
      </c>
      <c r="T9" s="152" t="s">
        <v>288</v>
      </c>
      <c r="U9" s="152" t="s">
        <v>289</v>
      </c>
      <c r="V9" s="152" t="s">
        <v>290</v>
      </c>
      <c r="W9" s="152" t="s">
        <v>291</v>
      </c>
    </row>
    <row r="10" spans="1:23" s="8" customFormat="1" ht="13.5" thickBot="1">
      <c r="A10" s="39"/>
      <c r="B10" s="267" t="s">
        <v>300</v>
      </c>
      <c r="C10" s="268"/>
      <c r="D10" s="268"/>
      <c r="E10" s="269">
        <v>4</v>
      </c>
      <c r="F10" s="212" t="s">
        <v>301</v>
      </c>
      <c r="G10" s="39"/>
      <c r="H10" s="249"/>
      <c r="I10" s="152"/>
      <c r="J10" s="152"/>
      <c r="K10" s="152"/>
      <c r="L10" s="152"/>
      <c r="M10" s="152"/>
      <c r="N10" s="239"/>
      <c r="O10" s="239"/>
      <c r="P10" s="152"/>
      <c r="Q10" s="239" t="s">
        <v>292</v>
      </c>
      <c r="R10" s="152" t="s">
        <v>280</v>
      </c>
      <c r="S10" s="152" t="s">
        <v>293</v>
      </c>
      <c r="T10" s="152" t="s">
        <v>294</v>
      </c>
      <c r="U10" s="152" t="s">
        <v>295</v>
      </c>
      <c r="V10" s="152" t="s">
        <v>177</v>
      </c>
      <c r="W10" s="152">
        <v>20</v>
      </c>
    </row>
    <row r="11" spans="1:23" s="8" customFormat="1" ht="12.75">
      <c r="A11" s="39"/>
      <c r="B11" s="39"/>
      <c r="C11" s="39"/>
      <c r="D11" s="39"/>
      <c r="E11" s="39"/>
      <c r="F11" s="39"/>
      <c r="G11" s="256"/>
      <c r="H11" s="250"/>
      <c r="I11"/>
      <c r="J11"/>
      <c r="K11" s="152"/>
      <c r="L11" s="152"/>
      <c r="M11" s="152"/>
      <c r="N11" s="239"/>
      <c r="O11" s="239"/>
      <c r="P11" s="152"/>
      <c r="Q11" s="239" t="s">
        <v>296</v>
      </c>
      <c r="R11" s="152" t="s">
        <v>173</v>
      </c>
      <c r="S11" s="152" t="s">
        <v>174</v>
      </c>
      <c r="T11" s="152" t="s">
        <v>242</v>
      </c>
      <c r="U11" s="152" t="s">
        <v>257</v>
      </c>
      <c r="V11" s="152" t="s">
        <v>177</v>
      </c>
      <c r="W11" s="152">
        <v>40</v>
      </c>
    </row>
    <row r="12" spans="2:23" s="8" customFormat="1" ht="12.75">
      <c r="B12" s="263" t="s">
        <v>0</v>
      </c>
      <c r="C12" s="256"/>
      <c r="D12" s="256"/>
      <c r="E12" s="256"/>
      <c r="F12" s="264"/>
      <c r="G12" s="205"/>
      <c r="H12" s="250"/>
      <c r="I12"/>
      <c r="J12"/>
      <c r="K12" s="152"/>
      <c r="L12" s="152"/>
      <c r="M12" s="152"/>
      <c r="N12" s="152"/>
      <c r="O12" s="152"/>
      <c r="P12" s="152"/>
      <c r="Q12" s="239" t="s">
        <v>297</v>
      </c>
      <c r="R12" s="152" t="s">
        <v>173</v>
      </c>
      <c r="S12" s="152" t="s">
        <v>201</v>
      </c>
      <c r="T12" s="152" t="s">
        <v>298</v>
      </c>
      <c r="U12" s="152" t="s">
        <v>176</v>
      </c>
      <c r="V12" s="152" t="s">
        <v>177</v>
      </c>
      <c r="W12" s="152">
        <v>40</v>
      </c>
    </row>
    <row r="13" spans="1:16" s="8" customFormat="1" ht="12.75">
      <c r="A13" s="162" t="s">
        <v>299</v>
      </c>
      <c r="B13" s="213">
        <v>10</v>
      </c>
      <c r="C13" s="205"/>
      <c r="D13" s="205" t="s">
        <v>1</v>
      </c>
      <c r="E13" s="209">
        <v>25</v>
      </c>
      <c r="F13" s="206" t="s">
        <v>2</v>
      </c>
      <c r="G13" s="205"/>
      <c r="H13" s="185"/>
      <c r="I13"/>
      <c r="J13"/>
      <c r="K13" s="152"/>
      <c r="L13" s="152"/>
      <c r="M13"/>
      <c r="N13" s="152"/>
      <c r="O13" s="152"/>
      <c r="P13" s="152"/>
    </row>
    <row r="14" spans="1:21" ht="15">
      <c r="A14" s="162">
        <f>B14/B$13</f>
        <v>0</v>
      </c>
      <c r="B14" s="216">
        <v>0</v>
      </c>
      <c r="C14" s="205"/>
      <c r="D14" s="205" t="s">
        <v>269</v>
      </c>
      <c r="E14" s="205" t="s">
        <v>270</v>
      </c>
      <c r="F14" s="206"/>
      <c r="G14" s="205"/>
      <c r="H14" s="182"/>
      <c r="I14" s="182"/>
      <c r="J14" s="182"/>
      <c r="K14" s="182"/>
      <c r="L14" s="182"/>
      <c r="M14" s="182"/>
      <c r="N14" s="182"/>
      <c r="O14" s="189"/>
      <c r="P14" s="191"/>
      <c r="Q14" s="191"/>
      <c r="R14" s="191"/>
      <c r="S14" s="191"/>
      <c r="T14" s="191"/>
      <c r="U14" s="190"/>
    </row>
    <row r="15" spans="1:21" ht="15.75">
      <c r="A15" s="162">
        <f aca="true" t="shared" si="0" ref="A15:A21">B15/B$13</f>
        <v>2.5</v>
      </c>
      <c r="B15" s="217">
        <f>(B13*E13)/10</f>
        <v>25</v>
      </c>
      <c r="C15" s="205" t="s">
        <v>2</v>
      </c>
      <c r="D15" s="205" t="s">
        <v>3</v>
      </c>
      <c r="E15" s="205" t="s">
        <v>4</v>
      </c>
      <c r="F15" s="206"/>
      <c r="G15" s="205"/>
      <c r="H15" s="182"/>
      <c r="I15" s="25"/>
      <c r="J15" s="182"/>
      <c r="K15" s="182"/>
      <c r="L15" s="182"/>
      <c r="M15" s="25"/>
      <c r="N15" s="182"/>
      <c r="O15" s="189"/>
      <c r="P15" s="326"/>
      <c r="Q15" s="326"/>
      <c r="R15" s="326"/>
      <c r="S15" s="192"/>
      <c r="T15" s="191"/>
      <c r="U15" s="190"/>
    </row>
    <row r="16" spans="1:21" ht="15.75">
      <c r="A16" s="162">
        <f t="shared" si="0"/>
        <v>0.75</v>
      </c>
      <c r="B16" s="217">
        <f>(E4/E16)*B13*E13</f>
        <v>7.5</v>
      </c>
      <c r="C16" s="205" t="s">
        <v>2</v>
      </c>
      <c r="D16" s="205" t="s">
        <v>276</v>
      </c>
      <c r="E16" s="209">
        <v>50</v>
      </c>
      <c r="F16" s="206" t="s">
        <v>5</v>
      </c>
      <c r="G16" s="205"/>
      <c r="H16" s="182"/>
      <c r="I16" s="25"/>
      <c r="J16" s="182"/>
      <c r="K16" s="182"/>
      <c r="L16" s="182"/>
      <c r="M16" s="25"/>
      <c r="N16" s="182"/>
      <c r="O16" s="189"/>
      <c r="P16" s="326"/>
      <c r="Q16" s="326"/>
      <c r="R16" s="326"/>
      <c r="S16" s="192"/>
      <c r="T16" s="191"/>
      <c r="U16" s="190"/>
    </row>
    <row r="17" spans="1:21" ht="15.75">
      <c r="A17" s="162">
        <f t="shared" si="0"/>
        <v>2.5</v>
      </c>
      <c r="B17" s="217">
        <f>(E5/E17)*B13*E13</f>
        <v>25</v>
      </c>
      <c r="C17" s="205" t="s">
        <v>2</v>
      </c>
      <c r="D17" s="205" t="s">
        <v>8</v>
      </c>
      <c r="E17" s="209">
        <v>2</v>
      </c>
      <c r="F17" s="206" t="s">
        <v>5</v>
      </c>
      <c r="G17" s="205"/>
      <c r="H17" s="182"/>
      <c r="I17" s="162"/>
      <c r="J17" s="210"/>
      <c r="K17" s="182"/>
      <c r="L17" s="182"/>
      <c r="M17" s="162"/>
      <c r="N17" s="210"/>
      <c r="O17" s="189"/>
      <c r="P17" s="327"/>
      <c r="Q17" s="327"/>
      <c r="R17" s="327"/>
      <c r="S17" s="192"/>
      <c r="T17" s="191"/>
      <c r="U17" s="190"/>
    </row>
    <row r="18" spans="1:21" ht="15.75">
      <c r="A18" s="162">
        <f t="shared" si="0"/>
        <v>5</v>
      </c>
      <c r="B18" s="217">
        <f>(E6/E18)*B13*E13</f>
        <v>50</v>
      </c>
      <c r="C18" s="205" t="s">
        <v>2</v>
      </c>
      <c r="D18" s="205" t="s">
        <v>277</v>
      </c>
      <c r="E18" s="209">
        <v>2</v>
      </c>
      <c r="F18" s="206" t="s">
        <v>11</v>
      </c>
      <c r="G18" s="205"/>
      <c r="H18" s="182"/>
      <c r="I18" s="162"/>
      <c r="J18" s="210"/>
      <c r="K18" s="182"/>
      <c r="L18" s="182"/>
      <c r="M18" s="162"/>
      <c r="N18" s="210"/>
      <c r="O18" s="189"/>
      <c r="P18" s="327"/>
      <c r="Q18" s="327"/>
      <c r="R18" s="327"/>
      <c r="S18" s="192"/>
      <c r="T18" s="191"/>
      <c r="U18" s="190"/>
    </row>
    <row r="19" spans="1:21" ht="15.75">
      <c r="A19" s="162">
        <f t="shared" si="0"/>
        <v>5</v>
      </c>
      <c r="B19" s="217">
        <f>(E7/E19)*B13*E13</f>
        <v>50</v>
      </c>
      <c r="C19" s="205" t="s">
        <v>2</v>
      </c>
      <c r="D19" s="205" t="s">
        <v>278</v>
      </c>
      <c r="E19" s="209">
        <v>2</v>
      </c>
      <c r="F19" s="206" t="s">
        <v>11</v>
      </c>
      <c r="G19" s="205"/>
      <c r="H19" s="182"/>
      <c r="I19" s="162"/>
      <c r="J19" s="210"/>
      <c r="K19" s="182"/>
      <c r="L19" s="182"/>
      <c r="M19" s="162"/>
      <c r="N19" s="210"/>
      <c r="O19" s="189"/>
      <c r="P19" s="326"/>
      <c r="Q19" s="326"/>
      <c r="R19" s="326"/>
      <c r="S19" s="192"/>
      <c r="T19" s="191"/>
      <c r="U19" s="190"/>
    </row>
    <row r="20" spans="1:21" ht="15.75">
      <c r="A20" s="162">
        <f t="shared" si="0"/>
        <v>0.15</v>
      </c>
      <c r="B20" s="217">
        <f>(E8/E20)*B13*E13</f>
        <v>1.5</v>
      </c>
      <c r="C20" s="205" t="s">
        <v>2</v>
      </c>
      <c r="D20" s="205" t="s">
        <v>274</v>
      </c>
      <c r="E20" s="209">
        <v>5</v>
      </c>
      <c r="F20" s="206" t="s">
        <v>14</v>
      </c>
      <c r="G20" s="205"/>
      <c r="H20" s="182"/>
      <c r="I20" s="162"/>
      <c r="J20" s="210"/>
      <c r="K20" s="182"/>
      <c r="L20" s="182"/>
      <c r="M20" s="162"/>
      <c r="N20" s="210"/>
      <c r="O20" s="189"/>
      <c r="P20" s="326"/>
      <c r="Q20" s="326"/>
      <c r="R20" s="326"/>
      <c r="S20" s="192"/>
      <c r="T20" s="191"/>
      <c r="U20" s="190"/>
    </row>
    <row r="21" spans="1:21" ht="15">
      <c r="A21" s="162">
        <f t="shared" si="0"/>
        <v>4.75</v>
      </c>
      <c r="B21" s="217">
        <f>((B13*E13)-(B13*E9))-(SUM(B14:B19))-B22</f>
        <v>47.5</v>
      </c>
      <c r="C21" s="205" t="s">
        <v>2</v>
      </c>
      <c r="D21" s="205" t="s">
        <v>15</v>
      </c>
      <c r="E21" s="205"/>
      <c r="F21" s="206"/>
      <c r="G21" s="230"/>
      <c r="H21" s="182"/>
      <c r="I21" s="211"/>
      <c r="J21" s="210"/>
      <c r="K21" s="182"/>
      <c r="L21" s="182"/>
      <c r="M21" s="211"/>
      <c r="N21" s="210"/>
      <c r="O21" s="189"/>
      <c r="P21" s="193"/>
      <c r="Q21" s="193"/>
      <c r="R21" s="193"/>
      <c r="S21" s="193"/>
      <c r="T21" s="193"/>
      <c r="U21" s="190"/>
    </row>
    <row r="22" spans="1:21" ht="16.5" thickBot="1">
      <c r="A22" s="162">
        <f>B22/B13</f>
        <v>2</v>
      </c>
      <c r="B22" s="219">
        <f>(E10/E22)*B13*E13</f>
        <v>20</v>
      </c>
      <c r="C22" s="220" t="s">
        <v>2</v>
      </c>
      <c r="D22" s="205" t="s">
        <v>300</v>
      </c>
      <c r="E22" s="262">
        <v>50</v>
      </c>
      <c r="F22" s="222" t="s">
        <v>275</v>
      </c>
      <c r="G22" s="39"/>
      <c r="H22" s="182"/>
      <c r="I22" s="211"/>
      <c r="J22" s="210"/>
      <c r="K22" s="182"/>
      <c r="L22" s="182"/>
      <c r="M22" s="211"/>
      <c r="N22" s="210"/>
      <c r="O22" s="189"/>
      <c r="P22" s="325"/>
      <c r="Q22" s="325"/>
      <c r="R22" s="325"/>
      <c r="S22" s="325"/>
      <c r="T22" s="325"/>
      <c r="U22" s="190"/>
    </row>
    <row r="23" spans="1:21" ht="16.5" thickBot="1">
      <c r="A23" s="39"/>
      <c r="B23" s="39"/>
      <c r="C23" s="39"/>
      <c r="D23" s="39"/>
      <c r="E23" s="39"/>
      <c r="F23" s="39"/>
      <c r="G23" s="227"/>
      <c r="H23" s="182"/>
      <c r="I23" s="162"/>
      <c r="J23" s="210"/>
      <c r="K23" s="182"/>
      <c r="L23" s="182"/>
      <c r="M23" s="162"/>
      <c r="N23" s="210"/>
      <c r="O23" s="189"/>
      <c r="P23" s="195"/>
      <c r="Q23" s="196"/>
      <c r="R23" s="196"/>
      <c r="S23" s="197"/>
      <c r="T23" s="196"/>
      <c r="U23" s="190"/>
    </row>
    <row r="24" spans="1:21" ht="15.75">
      <c r="A24" s="39"/>
      <c r="B24" s="223" t="s">
        <v>6</v>
      </c>
      <c r="C24" s="224"/>
      <c r="D24" s="224"/>
      <c r="E24" s="224"/>
      <c r="F24" s="225" t="s">
        <v>7</v>
      </c>
      <c r="G24" s="227"/>
      <c r="H24" s="182"/>
      <c r="I24" s="182"/>
      <c r="J24" s="210"/>
      <c r="K24" s="182"/>
      <c r="L24" s="182"/>
      <c r="M24" s="182"/>
      <c r="N24" s="210"/>
      <c r="O24" s="189"/>
      <c r="P24" s="198"/>
      <c r="Q24" s="196"/>
      <c r="R24" s="196"/>
      <c r="S24" s="196"/>
      <c r="T24" s="196"/>
      <c r="U24" s="190"/>
    </row>
    <row r="25" spans="1:21" ht="15.75">
      <c r="A25" s="39"/>
      <c r="B25" s="226"/>
      <c r="C25" s="227"/>
      <c r="D25" s="227"/>
      <c r="E25" s="227"/>
      <c r="F25" s="228"/>
      <c r="G25" s="230"/>
      <c r="H25" s="182"/>
      <c r="I25" s="214"/>
      <c r="J25" s="215"/>
      <c r="K25" s="182"/>
      <c r="L25" s="182"/>
      <c r="M25" s="214"/>
      <c r="N25" s="215"/>
      <c r="O25" s="189"/>
      <c r="P25" s="198"/>
      <c r="Q25" s="196"/>
      <c r="R25" s="196"/>
      <c r="S25" s="197"/>
      <c r="T25" s="196"/>
      <c r="U25" s="190"/>
    </row>
    <row r="26" spans="1:21" ht="15.75">
      <c r="A26" s="39"/>
      <c r="B26" s="229">
        <v>94</v>
      </c>
      <c r="C26" s="230" t="s">
        <v>9</v>
      </c>
      <c r="D26" s="231">
        <v>3</v>
      </c>
      <c r="E26" s="232" t="s">
        <v>10</v>
      </c>
      <c r="F26" s="233"/>
      <c r="G26" s="230"/>
      <c r="H26" s="182"/>
      <c r="I26" s="214"/>
      <c r="J26" s="215"/>
      <c r="K26" s="182"/>
      <c r="L26" s="182"/>
      <c r="M26" s="214"/>
      <c r="N26" s="215"/>
      <c r="O26" s="189"/>
      <c r="P26" s="198"/>
      <c r="Q26" s="196"/>
      <c r="R26" s="196"/>
      <c r="S26" s="197"/>
      <c r="T26" s="196"/>
      <c r="U26" s="190"/>
    </row>
    <row r="27" spans="1:21" ht="15.75">
      <c r="A27" s="39"/>
      <c r="B27" s="229">
        <v>94</v>
      </c>
      <c r="C27" s="230" t="s">
        <v>9</v>
      </c>
      <c r="D27" s="231">
        <v>60</v>
      </c>
      <c r="E27" s="234" t="s">
        <v>12</v>
      </c>
      <c r="F27" s="233"/>
      <c r="G27" s="257"/>
      <c r="H27" s="182"/>
      <c r="I27" s="214"/>
      <c r="J27" s="215"/>
      <c r="K27" s="182"/>
      <c r="L27" s="182"/>
      <c r="M27" s="214"/>
      <c r="N27" s="215"/>
      <c r="O27" s="189"/>
      <c r="P27" s="198"/>
      <c r="Q27" s="196"/>
      <c r="R27" s="196"/>
      <c r="S27" s="197"/>
      <c r="T27" s="196"/>
      <c r="U27" s="190"/>
    </row>
    <row r="28" spans="1:21" ht="15.75">
      <c r="A28" s="39"/>
      <c r="B28" s="235">
        <v>49</v>
      </c>
      <c r="C28" s="230" t="s">
        <v>9</v>
      </c>
      <c r="D28" s="231">
        <v>60</v>
      </c>
      <c r="E28" s="230" t="s">
        <v>12</v>
      </c>
      <c r="F28" s="236" t="s">
        <v>281</v>
      </c>
      <c r="G28" s="258"/>
      <c r="H28" s="182"/>
      <c r="I28" s="214"/>
      <c r="J28" s="215"/>
      <c r="K28" s="182"/>
      <c r="L28" s="182"/>
      <c r="M28" s="214"/>
      <c r="N28" s="215"/>
      <c r="O28" s="189"/>
      <c r="P28" s="198"/>
      <c r="Q28" s="196"/>
      <c r="R28" s="196"/>
      <c r="S28" s="197"/>
      <c r="T28" s="196"/>
      <c r="U28" s="190"/>
    </row>
    <row r="29" spans="1:21" ht="15.75">
      <c r="A29" s="39"/>
      <c r="B29" s="229">
        <v>72</v>
      </c>
      <c r="C29" s="230" t="s">
        <v>9</v>
      </c>
      <c r="D29" s="231">
        <v>90</v>
      </c>
      <c r="E29" s="237" t="s">
        <v>12</v>
      </c>
      <c r="F29" s="238"/>
      <c r="G29" s="230"/>
      <c r="H29" s="182"/>
      <c r="I29" s="210"/>
      <c r="J29" s="215"/>
      <c r="K29" s="182"/>
      <c r="L29" s="182"/>
      <c r="M29" s="210"/>
      <c r="N29" s="215"/>
      <c r="O29" s="189"/>
      <c r="P29" s="198"/>
      <c r="Q29" s="196"/>
      <c r="R29" s="196"/>
      <c r="S29" s="197"/>
      <c r="T29" s="196"/>
      <c r="U29" s="190"/>
    </row>
    <row r="30" spans="1:21" ht="15.75">
      <c r="A30" s="39"/>
      <c r="B30" s="229">
        <v>72</v>
      </c>
      <c r="C30" s="230" t="s">
        <v>9</v>
      </c>
      <c r="D30" s="231">
        <v>5</v>
      </c>
      <c r="E30" s="230" t="s">
        <v>10</v>
      </c>
      <c r="F30" s="233"/>
      <c r="G30" s="230"/>
      <c r="H30" s="182"/>
      <c r="I30" s="210"/>
      <c r="J30" s="215"/>
      <c r="K30" s="182"/>
      <c r="L30" s="182"/>
      <c r="M30" s="210"/>
      <c r="N30" s="215"/>
      <c r="O30" s="189"/>
      <c r="P30" s="198"/>
      <c r="Q30" s="196"/>
      <c r="R30" s="196"/>
      <c r="S30" s="196"/>
      <c r="T30" s="196"/>
      <c r="U30" s="190"/>
    </row>
    <row r="31" spans="1:21" ht="15">
      <c r="A31" s="39"/>
      <c r="B31" s="229">
        <v>4</v>
      </c>
      <c r="C31" s="230" t="s">
        <v>9</v>
      </c>
      <c r="D31" s="231">
        <v>5</v>
      </c>
      <c r="E31" s="230" t="s">
        <v>10</v>
      </c>
      <c r="F31" s="233"/>
      <c r="H31" s="182"/>
      <c r="I31" s="218"/>
      <c r="J31" s="215"/>
      <c r="K31" s="182"/>
      <c r="L31" s="182"/>
      <c r="M31" s="218"/>
      <c r="N31" s="215"/>
      <c r="O31" s="189"/>
      <c r="P31" s="199"/>
      <c r="Q31" s="199"/>
      <c r="R31" s="193"/>
      <c r="S31" s="193"/>
      <c r="T31" s="193"/>
      <c r="U31" s="190"/>
    </row>
    <row r="32" spans="2:21" ht="15.75" thickBot="1">
      <c r="B32" s="259">
        <v>20</v>
      </c>
      <c r="C32" s="221" t="s">
        <v>9</v>
      </c>
      <c r="D32" s="186" t="s">
        <v>282</v>
      </c>
      <c r="E32" s="260"/>
      <c r="F32" s="261"/>
      <c r="H32" s="182"/>
      <c r="I32" s="218"/>
      <c r="J32" s="215"/>
      <c r="K32" s="182"/>
      <c r="L32" s="182"/>
      <c r="M32" s="218"/>
      <c r="N32" s="215"/>
      <c r="O32" s="189"/>
      <c r="P32" s="193"/>
      <c r="Q32" s="193"/>
      <c r="R32" s="193"/>
      <c r="S32" s="193"/>
      <c r="T32" s="193"/>
      <c r="U32" s="190"/>
    </row>
    <row r="33" spans="8:21" ht="15.75">
      <c r="H33" s="182"/>
      <c r="I33" s="255"/>
      <c r="J33" s="211"/>
      <c r="K33" s="182"/>
      <c r="L33" s="182"/>
      <c r="M33" s="255"/>
      <c r="N33" s="210"/>
      <c r="O33" s="189"/>
      <c r="P33" s="194"/>
      <c r="Q33" s="194"/>
      <c r="R33" s="194"/>
      <c r="S33" s="194"/>
      <c r="T33" s="194"/>
      <c r="U33" s="190"/>
    </row>
    <row r="34" spans="8:21" ht="15.75">
      <c r="H34" s="182"/>
      <c r="I34" s="255"/>
      <c r="J34" s="211"/>
      <c r="K34" s="182"/>
      <c r="L34" s="182"/>
      <c r="M34" s="255"/>
      <c r="N34" s="210"/>
      <c r="O34" s="189"/>
      <c r="P34" s="197"/>
      <c r="Q34" s="193"/>
      <c r="R34" s="197"/>
      <c r="S34" s="193"/>
      <c r="T34" s="193"/>
      <c r="U34" s="190"/>
    </row>
    <row r="35" spans="8:21" ht="15.75">
      <c r="H35" s="182"/>
      <c r="I35" s="188"/>
      <c r="J35" s="215"/>
      <c r="K35" s="182"/>
      <c r="L35" s="182"/>
      <c r="M35" s="25"/>
      <c r="N35" s="182"/>
      <c r="O35" s="189"/>
      <c r="P35" s="197"/>
      <c r="Q35" s="193"/>
      <c r="R35" s="197"/>
      <c r="S35" s="193"/>
      <c r="T35" s="193"/>
      <c r="U35" s="190"/>
    </row>
    <row r="36" spans="8:21" ht="15.75">
      <c r="H36" s="182"/>
      <c r="I36" s="188"/>
      <c r="J36" s="215"/>
      <c r="K36" s="182"/>
      <c r="L36" s="182"/>
      <c r="M36" s="182"/>
      <c r="N36" s="182"/>
      <c r="O36" s="189"/>
      <c r="P36" s="197"/>
      <c r="Q36" s="193"/>
      <c r="R36" s="197"/>
      <c r="S36" s="193"/>
      <c r="T36" s="200"/>
      <c r="U36" s="190"/>
    </row>
    <row r="37" spans="8:21" ht="15.75">
      <c r="H37" s="182"/>
      <c r="I37" s="188"/>
      <c r="J37" s="215"/>
      <c r="K37" s="182"/>
      <c r="L37" s="182"/>
      <c r="M37" s="182"/>
      <c r="N37" s="182"/>
      <c r="O37" s="189"/>
      <c r="P37" s="197"/>
      <c r="Q37" s="193"/>
      <c r="R37" s="197"/>
      <c r="S37" s="193"/>
      <c r="T37" s="200"/>
      <c r="U37" s="190"/>
    </row>
    <row r="38" spans="8:21" ht="15.75">
      <c r="H38" s="182"/>
      <c r="I38" s="188"/>
      <c r="J38" s="215"/>
      <c r="K38" s="182"/>
      <c r="L38" s="182"/>
      <c r="M38" s="182"/>
      <c r="N38" s="182"/>
      <c r="O38" s="189"/>
      <c r="P38" s="197"/>
      <c r="Q38" s="193"/>
      <c r="R38" s="197"/>
      <c r="S38" s="193"/>
      <c r="T38" s="193"/>
      <c r="U38" s="190"/>
    </row>
    <row r="39" spans="8:21" ht="15">
      <c r="H39" s="182"/>
      <c r="I39" s="188"/>
      <c r="J39" s="215"/>
      <c r="K39" s="182"/>
      <c r="L39" s="182"/>
      <c r="M39" s="182"/>
      <c r="N39" s="182"/>
      <c r="O39" s="189"/>
      <c r="P39" s="193"/>
      <c r="Q39" s="193"/>
      <c r="R39" s="193"/>
      <c r="S39" s="193"/>
      <c r="T39" s="193"/>
      <c r="U39" s="190"/>
    </row>
    <row r="40" spans="8:20" ht="12.75">
      <c r="H40" s="182"/>
      <c r="I40" s="188"/>
      <c r="J40" s="215"/>
      <c r="K40" s="182"/>
      <c r="L40" s="182"/>
      <c r="M40" s="182"/>
      <c r="N40" s="182"/>
      <c r="P40" s="44"/>
      <c r="Q40" s="44"/>
      <c r="R40" s="44"/>
      <c r="S40" s="44"/>
      <c r="T40" s="43"/>
    </row>
    <row r="41" spans="8:14" ht="12.75">
      <c r="H41" s="182"/>
      <c r="I41" s="188"/>
      <c r="J41" s="215"/>
      <c r="K41" s="182"/>
      <c r="L41" s="182"/>
      <c r="M41" s="182"/>
      <c r="N41" s="182"/>
    </row>
    <row r="42" spans="8:14" ht="12.75">
      <c r="H42" s="182"/>
      <c r="I42" s="188"/>
      <c r="J42" s="215"/>
      <c r="K42" s="182"/>
      <c r="L42" s="182"/>
      <c r="M42" s="182"/>
      <c r="N42" s="182"/>
    </row>
    <row r="43" spans="8:14" ht="12.75">
      <c r="H43" s="182"/>
      <c r="I43" s="188"/>
      <c r="J43" s="215"/>
      <c r="K43" s="182"/>
      <c r="L43" s="182"/>
      <c r="M43" s="182"/>
      <c r="N43" s="182"/>
    </row>
  </sheetData>
  <sheetProtection/>
  <mergeCells count="9">
    <mergeCell ref="H1:O1"/>
    <mergeCell ref="Q1:W1"/>
    <mergeCell ref="P22:T22"/>
    <mergeCell ref="P15:R15"/>
    <mergeCell ref="P16:R16"/>
    <mergeCell ref="P17:R17"/>
    <mergeCell ref="P18:R18"/>
    <mergeCell ref="P19:R19"/>
    <mergeCell ref="P20:R20"/>
  </mergeCells>
  <printOptions/>
  <pageMargins left="0.2" right="0.19" top="1" bottom="1" header="0.5" footer="0.5"/>
  <pageSetup fitToHeight="1" fitToWidth="1"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AG4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17" sqref="D17"/>
    </sheetView>
  </sheetViews>
  <sheetFormatPr defaultColWidth="9.140625" defaultRowHeight="12.75"/>
  <cols>
    <col min="1" max="1" width="5.28125" style="20" bestFit="1" customWidth="1"/>
    <col min="2" max="2" width="5.57421875" style="20" customWidth="1"/>
    <col min="3" max="3" width="15.8515625" style="162" bestFit="1" customWidth="1"/>
    <col min="4" max="4" width="14.00390625" style="61" bestFit="1" customWidth="1"/>
    <col min="5" max="5" width="14.28125" style="20" bestFit="1" customWidth="1"/>
    <col min="6" max="6" width="12.28125" style="20" bestFit="1" customWidth="1"/>
    <col min="7" max="7" width="2.28125" style="20" customWidth="1"/>
    <col min="8" max="8" width="17.28125" style="61" bestFit="1" customWidth="1"/>
    <col min="9" max="9" width="15.28125" style="20" bestFit="1" customWidth="1"/>
    <col min="10" max="10" width="7.7109375" style="20" bestFit="1" customWidth="1"/>
    <col min="11" max="11" width="19.28125" style="20" bestFit="1" customWidth="1"/>
    <col min="12" max="12" width="7.421875" style="20" bestFit="1" customWidth="1"/>
    <col min="13" max="13" width="9.421875" style="20" bestFit="1" customWidth="1"/>
    <col min="14" max="14" width="9.57421875" style="20" bestFit="1" customWidth="1"/>
    <col min="15" max="15" width="40.8515625" style="20" bestFit="1" customWidth="1"/>
    <col min="16" max="16" width="8.140625" style="44" bestFit="1" customWidth="1"/>
    <col min="17" max="17" width="14.00390625" style="20" bestFit="1" customWidth="1"/>
    <col min="18" max="18" width="15.7109375" style="20" bestFit="1" customWidth="1"/>
    <col min="19" max="19" width="19.8515625" style="20" customWidth="1"/>
    <col min="20" max="20" width="23.57421875" style="20" bestFit="1" customWidth="1"/>
    <col min="21" max="21" width="19.57421875" style="20" bestFit="1" customWidth="1"/>
    <col min="22" max="22" width="9.57421875" style="20" bestFit="1" customWidth="1"/>
    <col min="23" max="23" width="10.7109375" style="20" customWidth="1"/>
    <col min="24" max="24" width="3.7109375" style="20" customWidth="1"/>
    <col min="25" max="25" width="3.140625" style="20" bestFit="1" customWidth="1"/>
    <col min="26" max="26" width="6.28125" style="20" bestFit="1" customWidth="1"/>
    <col min="27" max="27" width="4.7109375" style="20" bestFit="1" customWidth="1"/>
    <col min="28" max="28" width="17.8515625" style="20" bestFit="1" customWidth="1"/>
    <col min="29" max="29" width="6.421875" style="20" bestFit="1" customWidth="1"/>
    <col min="30" max="30" width="15.7109375" style="20" bestFit="1" customWidth="1"/>
    <col min="31" max="31" width="7.8515625" style="20" bestFit="1" customWidth="1"/>
    <col min="32" max="32" width="7.57421875" style="20" bestFit="1" customWidth="1"/>
    <col min="33" max="33" width="8.140625" style="20" bestFit="1" customWidth="1"/>
    <col min="34" max="16384" width="9.140625" style="20" customWidth="1"/>
  </cols>
  <sheetData>
    <row r="1" spans="1:28" s="75" customFormat="1" ht="12.75">
      <c r="A1" s="67" t="s">
        <v>87</v>
      </c>
      <c r="B1" s="67" t="s">
        <v>58</v>
      </c>
      <c r="C1" s="163"/>
      <c r="D1" s="179"/>
      <c r="E1" s="67"/>
      <c r="F1" s="67"/>
      <c r="G1" s="67"/>
      <c r="H1" s="139"/>
      <c r="I1" s="71"/>
      <c r="J1" s="71"/>
      <c r="K1" s="71"/>
      <c r="L1" s="71"/>
      <c r="M1" s="71"/>
      <c r="N1" s="71"/>
      <c r="O1" s="71" t="s">
        <v>2</v>
      </c>
      <c r="P1" s="71" t="s">
        <v>191</v>
      </c>
      <c r="Q1" s="71"/>
      <c r="R1" s="71"/>
      <c r="S1" s="71" t="s">
        <v>192</v>
      </c>
      <c r="T1" s="71"/>
      <c r="U1" s="71"/>
      <c r="V1" s="71" t="s">
        <v>2</v>
      </c>
      <c r="W1" s="71"/>
      <c r="X1" s="71"/>
      <c r="Y1" s="71"/>
      <c r="Z1" s="71"/>
      <c r="AA1" s="71"/>
      <c r="AB1" s="71"/>
    </row>
    <row r="2" spans="1:28" s="44" customFormat="1" ht="13.5" thickBot="1">
      <c r="A2" s="67">
        <f>SUM(A5:A9467)</f>
        <v>0</v>
      </c>
      <c r="B2" s="72">
        <f>A2*ProjectBudget!C4</f>
        <v>0</v>
      </c>
      <c r="C2" s="164"/>
      <c r="D2" s="180"/>
      <c r="E2" s="72"/>
      <c r="F2" s="72"/>
      <c r="G2" s="72"/>
      <c r="H2" s="139"/>
      <c r="I2" s="71"/>
      <c r="J2" s="71"/>
      <c r="K2" s="71"/>
      <c r="L2" s="71"/>
      <c r="M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</row>
    <row r="3" spans="1:33" s="24" customFormat="1" ht="12.75" customHeight="1" thickBot="1">
      <c r="A3" s="67"/>
      <c r="B3" s="67"/>
      <c r="C3" s="331" t="s">
        <v>202</v>
      </c>
      <c r="D3" s="332"/>
      <c r="E3" s="332"/>
      <c r="F3" s="333"/>
      <c r="G3" s="67"/>
      <c r="H3" s="328" t="s">
        <v>153</v>
      </c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30"/>
      <c r="W3" s="104"/>
      <c r="Y3" s="318" t="s">
        <v>211</v>
      </c>
      <c r="Z3" s="319"/>
      <c r="AA3" s="319"/>
      <c r="AB3" s="319"/>
      <c r="AC3" s="319"/>
      <c r="AD3" s="319"/>
      <c r="AE3" s="319"/>
      <c r="AF3" s="319"/>
      <c r="AG3" s="334"/>
    </row>
    <row r="4" spans="1:33" ht="12.75">
      <c r="A4" s="20">
        <f>COUNTIF(A5:A464,"&gt;0")</f>
        <v>0</v>
      </c>
      <c r="B4" s="99"/>
      <c r="C4" s="165" t="s">
        <v>123</v>
      </c>
      <c r="D4" s="181" t="s">
        <v>128</v>
      </c>
      <c r="E4" s="166" t="s">
        <v>240</v>
      </c>
      <c r="F4" s="167" t="s">
        <v>140</v>
      </c>
      <c r="G4" s="99"/>
      <c r="H4" s="168" t="s">
        <v>129</v>
      </c>
      <c r="I4" s="140" t="s">
        <v>141</v>
      </c>
      <c r="J4" s="143" t="s">
        <v>244</v>
      </c>
      <c r="K4" s="169" t="s">
        <v>143</v>
      </c>
      <c r="L4" s="143" t="s">
        <v>243</v>
      </c>
      <c r="M4" s="143" t="s">
        <v>144</v>
      </c>
      <c r="N4" s="143" t="s">
        <v>145</v>
      </c>
      <c r="O4" s="143" t="s">
        <v>197</v>
      </c>
      <c r="P4" s="143" t="s">
        <v>146</v>
      </c>
      <c r="Q4" s="143" t="s">
        <v>147</v>
      </c>
      <c r="R4" s="143" t="s">
        <v>148</v>
      </c>
      <c r="S4" s="143" t="s">
        <v>149</v>
      </c>
      <c r="T4" s="170" t="s">
        <v>150</v>
      </c>
      <c r="U4" s="171" t="s">
        <v>151</v>
      </c>
      <c r="V4" s="172" t="s">
        <v>152</v>
      </c>
      <c r="W4" s="173" t="s">
        <v>137</v>
      </c>
      <c r="Y4" s="174" t="s">
        <v>212</v>
      </c>
      <c r="Z4" s="175" t="s">
        <v>213</v>
      </c>
      <c r="AA4" s="176" t="s">
        <v>260</v>
      </c>
      <c r="AB4" s="176" t="s">
        <v>214</v>
      </c>
      <c r="AC4" s="176"/>
      <c r="AD4" s="176"/>
      <c r="AE4" s="177"/>
      <c r="AF4" s="177"/>
      <c r="AG4" s="178" t="s">
        <v>250</v>
      </c>
    </row>
  </sheetData>
  <sheetProtection/>
  <mergeCells count="3">
    <mergeCell ref="H3:V3"/>
    <mergeCell ref="C3:F3"/>
    <mergeCell ref="Y3:AG3"/>
  </mergeCells>
  <printOptions/>
  <pageMargins left="0.2" right="0.19" top="1" bottom="1" header="0.5" footer="0.5"/>
  <pageSetup fitToHeight="1" fitToWidth="1" horizontalDpi="600" verticalDpi="600" orientation="portrait" paperSize="9" scale="1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T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K138" sqref="K138"/>
    </sheetView>
  </sheetViews>
  <sheetFormatPr defaultColWidth="9.140625" defaultRowHeight="12.75"/>
  <cols>
    <col min="1" max="1" width="5.28125" style="20" bestFit="1" customWidth="1"/>
    <col min="2" max="2" width="7.00390625" style="20" bestFit="1" customWidth="1"/>
    <col min="3" max="3" width="14.57421875" style="20" bestFit="1" customWidth="1"/>
    <col min="4" max="5" width="14.57421875" style="20" customWidth="1"/>
    <col min="6" max="6" width="12.28125" style="20" bestFit="1" customWidth="1"/>
    <col min="7" max="7" width="3.140625" style="20" customWidth="1"/>
    <col min="8" max="8" width="16.28125" style="20" bestFit="1" customWidth="1"/>
    <col min="9" max="9" width="12.28125" style="20" bestFit="1" customWidth="1"/>
    <col min="10" max="10" width="13.140625" style="20" bestFit="1" customWidth="1"/>
    <col min="11" max="11" width="19.7109375" style="20" bestFit="1" customWidth="1"/>
    <col min="12" max="12" width="11.28125" style="20" bestFit="1" customWidth="1"/>
    <col min="13" max="13" width="12.421875" style="20" bestFit="1" customWidth="1"/>
    <col min="14" max="14" width="10.57421875" style="20" bestFit="1" customWidth="1"/>
    <col min="15" max="15" width="6.8515625" style="20" bestFit="1" customWidth="1"/>
    <col min="16" max="16" width="13.00390625" style="20" bestFit="1" customWidth="1"/>
    <col min="17" max="17" width="8.7109375" style="20" bestFit="1" customWidth="1"/>
    <col min="18" max="18" width="4.7109375" style="20" customWidth="1"/>
    <col min="19" max="19" width="3.57421875" style="20" bestFit="1" customWidth="1"/>
    <col min="20" max="20" width="4.140625" style="20" bestFit="1" customWidth="1"/>
    <col min="21" max="22" width="9.421875" style="20" bestFit="1" customWidth="1"/>
    <col min="23" max="16384" width="9.140625" style="20" customWidth="1"/>
  </cols>
  <sheetData>
    <row r="1" spans="1:20" s="75" customFormat="1" ht="11.25">
      <c r="A1" s="73" t="s">
        <v>87</v>
      </c>
      <c r="B1" s="74" t="s">
        <v>58</v>
      </c>
      <c r="C1" s="67"/>
      <c r="D1" s="67"/>
      <c r="E1" s="67"/>
      <c r="F1" s="67"/>
      <c r="G1" s="67"/>
      <c r="H1" s="71"/>
      <c r="I1" s="71"/>
      <c r="J1" s="71"/>
      <c r="K1" s="71"/>
      <c r="L1" s="71"/>
      <c r="M1" s="71" t="s">
        <v>210</v>
      </c>
      <c r="N1" s="71" t="s">
        <v>2</v>
      </c>
      <c r="O1" s="71"/>
      <c r="P1" s="71" t="s">
        <v>193</v>
      </c>
      <c r="Q1" s="71" t="s">
        <v>254</v>
      </c>
      <c r="R1" s="71"/>
      <c r="S1" s="71"/>
      <c r="T1" s="71"/>
    </row>
    <row r="2" spans="1:20" s="44" customFormat="1" ht="12" thickBot="1">
      <c r="A2" s="77">
        <f>SUM(A5:A9822)</f>
        <v>0</v>
      </c>
      <c r="B2" s="78">
        <f>A2*ProjectBudget!C4</f>
        <v>0</v>
      </c>
      <c r="C2" s="72"/>
      <c r="D2" s="72"/>
      <c r="E2" s="72"/>
      <c r="F2" s="72"/>
      <c r="G2" s="72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1:17" s="24" customFormat="1" ht="12.75" customHeight="1">
      <c r="A3" s="67"/>
      <c r="B3" s="67"/>
      <c r="C3" s="331" t="s">
        <v>203</v>
      </c>
      <c r="D3" s="332"/>
      <c r="E3" s="332"/>
      <c r="F3" s="333"/>
      <c r="G3" s="67"/>
      <c r="H3" s="328" t="s">
        <v>153</v>
      </c>
      <c r="I3" s="329"/>
      <c r="J3" s="329"/>
      <c r="K3" s="329"/>
      <c r="L3" s="329"/>
      <c r="M3" s="329"/>
      <c r="N3" s="329"/>
      <c r="O3" s="141"/>
      <c r="P3" s="147"/>
      <c r="Q3" s="148"/>
    </row>
    <row r="4" spans="2:17" ht="11.25">
      <c r="B4" s="99"/>
      <c r="C4" s="183" t="s">
        <v>123</v>
      </c>
      <c r="D4" s="184" t="s">
        <v>129</v>
      </c>
      <c r="E4" s="140" t="s">
        <v>141</v>
      </c>
      <c r="F4" s="167" t="s">
        <v>142</v>
      </c>
      <c r="G4" s="99"/>
      <c r="H4" s="142" t="s">
        <v>143</v>
      </c>
      <c r="I4" s="140" t="s">
        <v>204</v>
      </c>
      <c r="J4" s="143" t="s">
        <v>205</v>
      </c>
      <c r="K4" s="144" t="s">
        <v>206</v>
      </c>
      <c r="L4" s="143" t="s">
        <v>207</v>
      </c>
      <c r="M4" s="143" t="s">
        <v>208</v>
      </c>
      <c r="N4" s="145" t="s">
        <v>209</v>
      </c>
      <c r="O4" s="146" t="s">
        <v>137</v>
      </c>
      <c r="P4" s="140" t="s">
        <v>252</v>
      </c>
      <c r="Q4" s="172" t="s">
        <v>253</v>
      </c>
    </row>
  </sheetData>
  <sheetProtection/>
  <mergeCells count="2">
    <mergeCell ref="H3:N3"/>
    <mergeCell ref="C3:F3"/>
  </mergeCells>
  <printOptions/>
  <pageMargins left="0.2" right="0.19" top="1" bottom="1" header="0.5" footer="0.5"/>
  <pageSetup fitToHeight="1" fitToWidth="1" horizontalDpi="600" verticalDpi="600" orientation="landscape" paperSize="9" scale="3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W4"/>
  <sheetViews>
    <sheetView zoomScale="115" zoomScaleNormal="11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5" sqref="A5:IV547"/>
    </sheetView>
  </sheetViews>
  <sheetFormatPr defaultColWidth="9.140625" defaultRowHeight="12" customHeight="1"/>
  <cols>
    <col min="1" max="1" width="5.28125" style="20" bestFit="1" customWidth="1"/>
    <col min="2" max="2" width="7.00390625" style="20" bestFit="1" customWidth="1"/>
    <col min="3" max="3" width="14.57421875" style="20" bestFit="1" customWidth="1"/>
    <col min="4" max="4" width="14.57421875" style="20" customWidth="1"/>
    <col min="5" max="6" width="16.57421875" style="20" customWidth="1"/>
    <col min="7" max="7" width="14.57421875" style="20" customWidth="1"/>
    <col min="8" max="8" width="9.28125" style="20" customWidth="1"/>
    <col min="9" max="9" width="14.28125" style="20" bestFit="1" customWidth="1"/>
    <col min="10" max="10" width="12.57421875" style="20" bestFit="1" customWidth="1"/>
    <col min="11" max="11" width="13.140625" style="20" bestFit="1" customWidth="1"/>
    <col min="12" max="12" width="4.00390625" style="20" bestFit="1" customWidth="1"/>
    <col min="13" max="13" width="13.7109375" style="20" bestFit="1" customWidth="1"/>
    <col min="14" max="14" width="16.8515625" style="20" customWidth="1"/>
    <col min="15" max="15" width="10.28125" style="20" customWidth="1"/>
    <col min="16" max="16" width="10.421875" style="20" bestFit="1" customWidth="1"/>
    <col min="17" max="17" width="10.421875" style="20" customWidth="1"/>
    <col min="18" max="18" width="22.57421875" style="20" bestFit="1" customWidth="1"/>
    <col min="19" max="19" width="14.57421875" style="20" customWidth="1"/>
    <col min="20" max="20" width="7.00390625" style="20" customWidth="1"/>
    <col min="21" max="21" width="8.7109375" style="20" customWidth="1"/>
    <col min="22" max="22" width="9.140625" style="20" customWidth="1"/>
    <col min="23" max="23" width="6.00390625" style="20" customWidth="1"/>
    <col min="24" max="25" width="9.421875" style="20" bestFit="1" customWidth="1"/>
    <col min="26" max="16384" width="9.140625" style="20" customWidth="1"/>
  </cols>
  <sheetData>
    <row r="1" spans="1:23" s="75" customFormat="1" ht="12" customHeight="1">
      <c r="A1" s="73" t="s">
        <v>87</v>
      </c>
      <c r="B1" s="74" t="s">
        <v>58</v>
      </c>
      <c r="C1" s="67"/>
      <c r="D1" s="67"/>
      <c r="E1" s="67"/>
      <c r="F1" s="67"/>
      <c r="G1" s="67"/>
      <c r="H1" s="67"/>
      <c r="I1" s="71"/>
      <c r="J1" s="71"/>
      <c r="K1" s="71"/>
      <c r="L1" s="71"/>
      <c r="M1" s="71" t="s">
        <v>224</v>
      </c>
      <c r="N1" s="71" t="s">
        <v>223</v>
      </c>
      <c r="O1" s="71"/>
      <c r="P1" s="71"/>
      <c r="Q1" s="71" t="s">
        <v>2</v>
      </c>
      <c r="R1" s="71" t="s">
        <v>227</v>
      </c>
      <c r="S1" s="71"/>
      <c r="T1" s="71"/>
      <c r="U1" s="71"/>
      <c r="V1" s="71"/>
      <c r="W1" s="71"/>
    </row>
    <row r="2" spans="1:23" s="44" customFormat="1" ht="12" customHeight="1" thickBot="1">
      <c r="A2" s="77">
        <f>SUM(A5:A9231)</f>
        <v>0</v>
      </c>
      <c r="B2" s="78">
        <f>A2*ProjectBudget!C4</f>
        <v>0</v>
      </c>
      <c r="C2" s="72"/>
      <c r="D2" s="72"/>
      <c r="E2" s="72"/>
      <c r="F2" s="72"/>
      <c r="G2" s="72"/>
      <c r="H2" s="72"/>
      <c r="I2" s="71"/>
      <c r="J2" s="71"/>
      <c r="K2" s="71"/>
      <c r="L2" s="71"/>
      <c r="M2" s="111" t="s">
        <v>225</v>
      </c>
      <c r="N2" s="71"/>
      <c r="O2" s="71"/>
      <c r="P2" s="71"/>
      <c r="Q2" s="71"/>
      <c r="R2" s="71"/>
      <c r="S2" s="71"/>
      <c r="T2" s="71"/>
      <c r="U2" s="71"/>
      <c r="V2" s="71"/>
      <c r="W2" s="71"/>
    </row>
    <row r="3" spans="1:19" s="24" customFormat="1" ht="12" customHeight="1">
      <c r="A3" s="67"/>
      <c r="B3" s="67"/>
      <c r="C3" s="331" t="s">
        <v>216</v>
      </c>
      <c r="D3" s="332"/>
      <c r="E3" s="332"/>
      <c r="F3" s="332"/>
      <c r="G3" s="333"/>
      <c r="H3" s="67"/>
      <c r="I3" s="328" t="s">
        <v>153</v>
      </c>
      <c r="J3" s="329"/>
      <c r="K3" s="329"/>
      <c r="L3" s="329"/>
      <c r="M3" s="329"/>
      <c r="N3" s="329"/>
      <c r="O3" s="106"/>
      <c r="P3" s="64"/>
      <c r="Q3" s="64"/>
      <c r="R3" s="64"/>
      <c r="S3" s="65"/>
    </row>
    <row r="4" spans="2:19" ht="12" customHeight="1" thickBot="1">
      <c r="B4" s="99"/>
      <c r="C4" s="103" t="s">
        <v>123</v>
      </c>
      <c r="D4" s="96" t="s">
        <v>129</v>
      </c>
      <c r="E4" s="108" t="s">
        <v>143</v>
      </c>
      <c r="F4" s="100" t="s">
        <v>204</v>
      </c>
      <c r="G4" s="102" t="s">
        <v>205</v>
      </c>
      <c r="H4" s="99"/>
      <c r="I4" s="108" t="s">
        <v>206</v>
      </c>
      <c r="J4" s="100" t="s">
        <v>217</v>
      </c>
      <c r="K4" s="101" t="s">
        <v>228</v>
      </c>
      <c r="L4" s="101" t="s">
        <v>219</v>
      </c>
      <c r="M4" s="112" t="s">
        <v>220</v>
      </c>
      <c r="N4" s="105" t="s">
        <v>99</v>
      </c>
      <c r="O4" s="107" t="s">
        <v>137</v>
      </c>
      <c r="P4" s="109" t="s">
        <v>222</v>
      </c>
      <c r="Q4" s="109" t="s">
        <v>226</v>
      </c>
      <c r="R4" s="109" t="s">
        <v>221</v>
      </c>
      <c r="S4" s="110" t="s">
        <v>218</v>
      </c>
    </row>
  </sheetData>
  <sheetProtection/>
  <mergeCells count="2">
    <mergeCell ref="I3:N3"/>
    <mergeCell ref="C3:G3"/>
  </mergeCells>
  <printOptions/>
  <pageMargins left="0.53" right="0.19" top="0.2" bottom="0.2" header="0.5" footer="0.24"/>
  <pageSetup fitToHeight="1" fitToWidth="1" horizontalDpi="600" verticalDpi="600" orientation="portrait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Gontran Sonet</dc:creator>
  <cp:keywords/>
  <dc:description/>
  <cp:lastModifiedBy>Gontran Sonet</cp:lastModifiedBy>
  <cp:lastPrinted>2014-02-03T13:21:41Z</cp:lastPrinted>
  <dcterms:created xsi:type="dcterms:W3CDTF">2008-11-25T13:03:22Z</dcterms:created>
  <dcterms:modified xsi:type="dcterms:W3CDTF">2014-07-30T13:18:37Z</dcterms:modified>
  <cp:category/>
  <cp:version/>
  <cp:contentType/>
  <cp:contentStatus/>
</cp:coreProperties>
</file>